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o Rossi\Desktop\Stefano\2020\AMAIE\Unbundling 2020\MEF\"/>
    </mc:Choice>
  </mc:AlternateContent>
  <xr:revisionPtr revIDLastSave="0" documentId="8_{8EA1A03B-3FB6-4D1D-8C39-D0557F1327BD}" xr6:coauthVersionLast="36" xr6:coauthVersionMax="36" xr10:uidLastSave="{00000000-0000-0000-0000-000000000000}"/>
  <bookViews>
    <workbookView xWindow="0" yWindow="0" windowWidth="19200" windowHeight="6640" xr2:uid="{45FD7A24-B5AC-4A5A-8489-3CB588C33A4F}"/>
  </bookViews>
  <sheets>
    <sheet name="CE 2" sheetId="1" r:id="rId1"/>
  </sheets>
  <externalReferences>
    <externalReference r:id="rId2"/>
    <externalReference r:id="rId3"/>
  </externalReferences>
  <definedNames>
    <definedName name="Additions" hidden="1">{"NITAV1",#N/A,FALSE,"imm-immat-2";"NITAV2",#N/A,FALSE,"imm-mat-2";"NITAV3",#N/A,FALSE,"crediti";"NITAV4",#N/A,FALSE,"PN";"NITAV5",#N/A,FALSE,"fdi-rischi";"NITAV6",#N/A,FALSE,"rend-fin1";"NITAV7",#N/A,FALSE,"rend-fin2"}</definedName>
    <definedName name="all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Ammontare">#REF!</definedName>
    <definedName name="_xlnm.Print_Area" localSheetId="0">'CE 2'!$A$1:$AB$68</definedName>
    <definedName name="Area_stampa_0">#REF!</definedName>
    <definedName name="Area_stampa_1">#REF!</definedName>
    <definedName name="Bilancio.fin">IF(#REF!&lt;&gt;"",#REF!-#REF!,"")</definedName>
    <definedName name="Bilancio.iniz">IF(#REF!&lt;&gt;"",#REF!,"")</definedName>
    <definedName name="cmd_help">"Pulsante 12"</definedName>
    <definedName name="_xlnm.Criteria">#REF!</definedName>
    <definedName name="csDesignMode">1</definedName>
    <definedName name="Data_1rata">#REF!</definedName>
    <definedName name="_xlnm.Database">#REF!</definedName>
    <definedName name="eu">#REF!</definedName>
    <definedName name="fra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i" hidden="1">{"NITAV1",#N/A,FALSE,"imm-immat-2";"NITAV2",#N/A,FALSE,"imm-mat-2";"NITAV3",#N/A,FALSE,"crediti";"NITAV4",#N/A,FALSE,"PN";"NITAV5",#N/A,FALSE,"fdi-rischi";"NITAV6",#N/A,FALSE,"rend-fin1";"NITAV7",#N/A,FALSE,"rend-fin2"}</definedName>
    <definedName name="Interesse.cum">IF(#REF!&lt;&gt;"",#REF!+#REF!,"")</definedName>
    <definedName name="Interessi">IF(#REF!&lt;&gt;"",#REF!*Tasso_periodico,"")</definedName>
    <definedName name="k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mmm">#REF!</definedName>
    <definedName name="Montante">IF(#REF!&lt;&gt;"",MIN(#REF!,Rata_da_usare-#REF!),"")</definedName>
    <definedName name="Mostra.data">IF(#REF!&lt;&gt;"",DATE(YEAR(Data_1rata),MONTH(Data_1rata)+(#REF!-1)*12/Num_rate_annuali,DAY(Data_1rata)),"")</definedName>
    <definedName name="NomeTabella">"Dummy"</definedName>
    <definedName name="Num.rata">IF(OR(#REF!="",#REF!=Rate_totali),"",#REF!+1)</definedName>
    <definedName name="Num_1rata">#REF!</definedName>
    <definedName name="Num_rate_annuali">#REF!</definedName>
    <definedName name="o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Ore">#REF!</definedName>
    <definedName name="Periodo">#REF!</definedName>
    <definedName name="Qry_BT2012_LP">#REF!</definedName>
    <definedName name="Qry_BT2012_LP_Mese">#REF!</definedName>
    <definedName name="Qry_CESPITI_2014_UNB1">#REF!</definedName>
    <definedName name="Rata_calc">#REF!</definedName>
    <definedName name="Rata_da_usare">#REF!</definedName>
    <definedName name="Rata_immessa">#REF!</definedName>
    <definedName name="Rate_totali">Num_rate_annuali*Periodo</definedName>
    <definedName name="RATERISC" hidden="1">{"NITAV1",#N/A,FALSE,"imm-immat-2";"NITAV2",#N/A,FALSE,"imm-mat-2";"NITAV3",#N/A,FALSE,"crediti";"NITAV4",#N/A,FALSE,"PN";"NITAV5",#N/A,FALSE,"fdi-rischi";"NITAV6",#N/A,FALSE,"rend-fin1";"NITAV7",#N/A,FALSE,"rend-fin2"}</definedName>
    <definedName name="Recover">[2]Macro1!$A$244</definedName>
    <definedName name="Risultati">#REF!</definedName>
    <definedName name="SERVIZIO__ELETTRICITA">#REF!</definedName>
    <definedName name="Sheet1">#REF!</definedName>
    <definedName name="Tabella_iniz_bil">#REF!</definedName>
    <definedName name="Tabella_int_prec">#REF!</definedName>
    <definedName name="Tasso_int_annuo">#REF!</definedName>
    <definedName name="Tasso_periodico">Tasso_int_annuo/Num_rate_annuali</definedName>
    <definedName name="_xlnm.Print_Titles" localSheetId="0">'CE 2'!$A:$B,'CE 2'!$4:$6</definedName>
    <definedName name="tuche">#REF!</definedName>
    <definedName name="Valo_Mag01_122012_Ext">#REF!</definedName>
    <definedName name="wrn.dettaglio.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wrn.nota_integrativa." hidden="1">{"NITAV1",#N/A,FALSE,"imm-immat-2";"NITAV2",#N/A,FALSE,"imm-mat-2";"NITAV3",#N/A,FALSE,"crediti";"NITAV4",#N/A,FALSE,"PN";"NITAV5",#N/A,FALSE,"fdi-rischi";"NITAV6",#N/A,FALSE,"rend-fin1";"NITAV7",#N/A,FALSE,"rend-fin2"}</definedName>
    <definedName name="x" hidden="1">{"NITAV1",#N/A,FALSE,"imm-immat-2";"NITAV2",#N/A,FALSE,"imm-mat-2";"NITAV3",#N/A,FALSE,"crediti";"NITAV4",#N/A,FALSE,"PN";"NITAV5",#N/A,FALSE,"fdi-rischi";"NITAV6",#N/A,FALSE,"rend-fin1";"NITAV7",#N/A,FALSE,"rend-fin2"}</definedName>
    <definedName name="xx" hidden="1">{"DETT_10",#N/A,TRUE,"imm-immat-1";"DETT_15",#N/A,TRUE,"imm-immat-2";"DETT_20",#N/A,TRUE,"imm-mat-1";"DETT_25",#N/A,TRUE,"imm-mat-2";"DETT_30",#N/A,TRUE,"merci";"DETT_35",#N/A,TRUE,"costo-h";"DETT_36",#N/A,TRUE,"comm";"DETT_40",#N/A,TRUE,"crediti";"DETT_41",#N/A,TRUE,"eff-sbf";"DETT_42",#N/A,TRUE,"fdosvcr";"DETT_50",#N/A,TRUE,"disp-liq";"DETT_60",#N/A,TRUE,"rat-risc";"DETT_70",#N/A,TRUE,"PN";"DETT_80",#N/A,TRUE,"fdi-rischi";"DETT_81",#N/A,TRUE,"indsuppl";"DETT_90",#N/A,TRUE,"fdotfr";"DETT_100",#N/A,TRUE,"cl-ant";"DETT_110",#N/A,TRUE,"fornitori";"DETT_120",#N/A,TRUE,"deb-altri";"DETT_130",#N/A,TRUE,"rat-risc";"DETT_200",#N/A,TRUE,"ricavi-1";"DETT_205",#N/A,TRUE,"ricavi-2";"DETT_207",#N/A,TRUE,"piano-tr";"DETT_210",#N/A,TRUE,"costi";"dett_230",#N/A,TRUE,"interessi";"DETT_250",#N/A,TRUE,"rend-fin1";"DETT_255",#N/A,TRUE,"rend-fin2"}</definedName>
    <definedName name="xy" hidden="1">{"NITAV1",#N/A,FALSE,"imm-immat-2";"NITAV2",#N/A,FALSE,"imm-mat-2";"NITAV3",#N/A,FALSE,"crediti";"NITAV4",#N/A,FALSE,"PN";"NITAV5",#N/A,FALSE,"fdi-rischi";"NITAV6",#N/A,FALSE,"rend-fin1";"NITAV7",#N/A,FALSE,"rend-fin2"}</definedName>
    <definedName name="ZA" hidden="1">{"NITAV1",#N/A,FALSE,"imm-immat-2";"NITAV2",#N/A,FALSE,"imm-mat-2";"NITAV3",#N/A,FALSE,"crediti";"NITAV4",#N/A,FALSE,"PN";"NITAV5",#N/A,FALSE,"fdi-rischi";"NITAV6",#N/A,FALSE,"rend-fin1";"NITAV7",#N/A,FALSE,"rend-fin2"}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20" i="1"/>
  <c r="AB9" i="1"/>
  <c r="AB10" i="1"/>
  <c r="AB11" i="1"/>
  <c r="AB12" i="1"/>
  <c r="AB13" i="1"/>
  <c r="AB14" i="1"/>
  <c r="AB15" i="1"/>
  <c r="AB16" i="1"/>
  <c r="AB8" i="1"/>
  <c r="N67" i="1"/>
  <c r="M67" i="1"/>
  <c r="L67" i="1"/>
  <c r="K67" i="1"/>
  <c r="J67" i="1"/>
  <c r="I63" i="1" l="1"/>
  <c r="I67" i="1" s="1"/>
  <c r="I49" i="1"/>
  <c r="L35" i="1"/>
  <c r="L68" i="1" s="1"/>
  <c r="N16" i="1"/>
  <c r="N35" i="1" s="1"/>
  <c r="N68" i="1" s="1"/>
  <c r="M16" i="1"/>
  <c r="M35" i="1" s="1"/>
  <c r="M68" i="1" s="1"/>
  <c r="L16" i="1"/>
  <c r="K16" i="1"/>
  <c r="K35" i="1" s="1"/>
  <c r="K68" i="1" s="1"/>
  <c r="J16" i="1"/>
  <c r="J35" i="1" s="1"/>
  <c r="J68" i="1" s="1"/>
  <c r="I16" i="1"/>
  <c r="I35" i="1" s="1"/>
  <c r="I68" i="1" s="1"/>
  <c r="I15" i="1"/>
  <c r="J15" i="1"/>
  <c r="K15" i="1"/>
  <c r="L15" i="1"/>
  <c r="M15" i="1"/>
  <c r="N15" i="1"/>
  <c r="W68" i="1" l="1"/>
  <c r="V68" i="1"/>
  <c r="U68" i="1"/>
  <c r="T68" i="1"/>
  <c r="S68" i="1"/>
  <c r="R68" i="1"/>
  <c r="Q68" i="1"/>
  <c r="P68" i="1"/>
  <c r="O68" i="1"/>
  <c r="E68" i="1"/>
  <c r="D68" i="1"/>
  <c r="C68" i="1"/>
  <c r="W67" i="1"/>
  <c r="V67" i="1"/>
  <c r="U67" i="1"/>
  <c r="T67" i="1"/>
  <c r="S67" i="1"/>
  <c r="R67" i="1"/>
  <c r="Q67" i="1"/>
  <c r="P67" i="1"/>
  <c r="O67" i="1"/>
  <c r="H67" i="1"/>
  <c r="E67" i="1"/>
  <c r="D67" i="1"/>
  <c r="C67" i="1"/>
  <c r="W65" i="1"/>
  <c r="V65" i="1"/>
  <c r="U65" i="1"/>
  <c r="T65" i="1"/>
  <c r="S65" i="1"/>
  <c r="R65" i="1"/>
  <c r="Q65" i="1"/>
  <c r="P65" i="1"/>
  <c r="H65" i="1"/>
  <c r="G65" i="1"/>
  <c r="F65" i="1"/>
  <c r="E65" i="1"/>
  <c r="D65" i="1"/>
  <c r="C65" i="1"/>
  <c r="Y65" i="1" s="1"/>
  <c r="AB65" i="1" s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H63" i="1"/>
  <c r="G63" i="1"/>
  <c r="F63" i="1"/>
  <c r="E63" i="1"/>
  <c r="D63" i="1"/>
  <c r="C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H62" i="1"/>
  <c r="G62" i="1"/>
  <c r="F62" i="1"/>
  <c r="E62" i="1"/>
  <c r="D62" i="1"/>
  <c r="C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H61" i="1"/>
  <c r="G61" i="1"/>
  <c r="F61" i="1"/>
  <c r="E61" i="1"/>
  <c r="D61" i="1"/>
  <c r="C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H60" i="1"/>
  <c r="G60" i="1"/>
  <c r="F60" i="1"/>
  <c r="E60" i="1"/>
  <c r="D60" i="1"/>
  <c r="C60" i="1"/>
  <c r="Y60" i="1" s="1"/>
  <c r="AB60" i="1" s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H59" i="1"/>
  <c r="G59" i="1"/>
  <c r="F59" i="1"/>
  <c r="E59" i="1"/>
  <c r="D59" i="1"/>
  <c r="C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H58" i="1"/>
  <c r="G58" i="1"/>
  <c r="F58" i="1"/>
  <c r="E58" i="1"/>
  <c r="D58" i="1"/>
  <c r="C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H57" i="1"/>
  <c r="G57" i="1"/>
  <c r="F57" i="1"/>
  <c r="E57" i="1"/>
  <c r="D57" i="1"/>
  <c r="C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H56" i="1"/>
  <c r="G56" i="1"/>
  <c r="F56" i="1"/>
  <c r="E56" i="1"/>
  <c r="D56" i="1"/>
  <c r="C56" i="1"/>
  <c r="Y56" i="1" s="1"/>
  <c r="AB56" i="1" s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H55" i="1"/>
  <c r="G55" i="1"/>
  <c r="F55" i="1"/>
  <c r="E55" i="1"/>
  <c r="D55" i="1"/>
  <c r="C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H54" i="1"/>
  <c r="G54" i="1"/>
  <c r="F54" i="1"/>
  <c r="E54" i="1"/>
  <c r="D54" i="1"/>
  <c r="C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H53" i="1"/>
  <c r="G53" i="1"/>
  <c r="F53" i="1"/>
  <c r="E53" i="1"/>
  <c r="D53" i="1"/>
  <c r="C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H52" i="1"/>
  <c r="G52" i="1"/>
  <c r="F52" i="1"/>
  <c r="E52" i="1"/>
  <c r="D52" i="1"/>
  <c r="C52" i="1"/>
  <c r="Y52" i="1" s="1"/>
  <c r="AB52" i="1" s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H49" i="1"/>
  <c r="G49" i="1"/>
  <c r="F49" i="1"/>
  <c r="E49" i="1"/>
  <c r="D49" i="1"/>
  <c r="C49" i="1"/>
  <c r="Y49" i="1" s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H48" i="1"/>
  <c r="G48" i="1"/>
  <c r="F48" i="1"/>
  <c r="E48" i="1"/>
  <c r="D48" i="1"/>
  <c r="C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H47" i="1"/>
  <c r="G47" i="1"/>
  <c r="F47" i="1"/>
  <c r="E47" i="1"/>
  <c r="D47" i="1"/>
  <c r="C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H46" i="1"/>
  <c r="G46" i="1"/>
  <c r="F46" i="1"/>
  <c r="E46" i="1"/>
  <c r="D46" i="1"/>
  <c r="C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H45" i="1"/>
  <c r="G45" i="1"/>
  <c r="F45" i="1"/>
  <c r="E45" i="1"/>
  <c r="D45" i="1"/>
  <c r="Y45" i="1" s="1"/>
  <c r="AB45" i="1" s="1"/>
  <c r="C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H44" i="1"/>
  <c r="G44" i="1"/>
  <c r="F44" i="1"/>
  <c r="E44" i="1"/>
  <c r="D44" i="1"/>
  <c r="C44" i="1"/>
  <c r="W39" i="1"/>
  <c r="V39" i="1"/>
  <c r="V41" i="1" s="1"/>
  <c r="U39" i="1"/>
  <c r="T39" i="1"/>
  <c r="S39" i="1"/>
  <c r="R39" i="1"/>
  <c r="Q39" i="1"/>
  <c r="P39" i="1"/>
  <c r="O39" i="1"/>
  <c r="N39" i="1"/>
  <c r="N41" i="1" s="1"/>
  <c r="M39" i="1"/>
  <c r="M41" i="1" s="1"/>
  <c r="L39" i="1"/>
  <c r="K39" i="1"/>
  <c r="J39" i="1"/>
  <c r="J41" i="1" s="1"/>
  <c r="I39" i="1"/>
  <c r="I41" i="1" s="1"/>
  <c r="H39" i="1"/>
  <c r="G39" i="1"/>
  <c r="F39" i="1"/>
  <c r="E39" i="1"/>
  <c r="D39" i="1"/>
  <c r="C39" i="1"/>
  <c r="AA35" i="1"/>
  <c r="AA41" i="1" s="1"/>
  <c r="Z35" i="1"/>
  <c r="W35" i="1"/>
  <c r="V35" i="1"/>
  <c r="U35" i="1"/>
  <c r="T35" i="1"/>
  <c r="T41" i="1" s="1"/>
  <c r="S35" i="1"/>
  <c r="S41" i="1" s="1"/>
  <c r="R35" i="1"/>
  <c r="Q35" i="1"/>
  <c r="Q41" i="1" s="1"/>
  <c r="P35" i="1"/>
  <c r="P41" i="1" s="1"/>
  <c r="O35" i="1"/>
  <c r="L41" i="1"/>
  <c r="K41" i="1"/>
  <c r="H35" i="1"/>
  <c r="G35" i="1"/>
  <c r="G68" i="1" s="1"/>
  <c r="E35" i="1"/>
  <c r="D35" i="1"/>
  <c r="D41" i="1" s="1"/>
  <c r="C35" i="1"/>
  <c r="C41" i="1" s="1"/>
  <c r="Y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G34" i="1"/>
  <c r="F34" i="1"/>
  <c r="AA33" i="1"/>
  <c r="Z33" i="1"/>
  <c r="W33" i="1"/>
  <c r="V33" i="1"/>
  <c r="U33" i="1"/>
  <c r="T33" i="1"/>
  <c r="S33" i="1"/>
  <c r="R33" i="1"/>
  <c r="Q33" i="1"/>
  <c r="P33" i="1"/>
  <c r="O33" i="1"/>
  <c r="H33" i="1"/>
  <c r="G33" i="1"/>
  <c r="E33" i="1"/>
  <c r="D33" i="1"/>
  <c r="C33" i="1"/>
  <c r="AA32" i="1"/>
  <c r="Y32" i="1"/>
  <c r="W32" i="1"/>
  <c r="V32" i="1"/>
  <c r="U32" i="1"/>
  <c r="T32" i="1"/>
  <c r="S32" i="1"/>
  <c r="R32" i="1"/>
  <c r="Q32" i="1"/>
  <c r="P32" i="1"/>
  <c r="O32" i="1"/>
  <c r="H32" i="1"/>
  <c r="G32" i="1"/>
  <c r="F32" i="1"/>
  <c r="E32" i="1"/>
  <c r="D32" i="1"/>
  <c r="C32" i="1"/>
  <c r="AA31" i="1"/>
  <c r="Y31" i="1"/>
  <c r="W31" i="1"/>
  <c r="V31" i="1"/>
  <c r="U31" i="1"/>
  <c r="T31" i="1"/>
  <c r="S31" i="1"/>
  <c r="R31" i="1"/>
  <c r="Q31" i="1"/>
  <c r="P31" i="1"/>
  <c r="O31" i="1"/>
  <c r="H31" i="1"/>
  <c r="G31" i="1"/>
  <c r="F31" i="1"/>
  <c r="E31" i="1"/>
  <c r="D31" i="1"/>
  <c r="C31" i="1"/>
  <c r="AA30" i="1"/>
  <c r="Y30" i="1"/>
  <c r="W30" i="1"/>
  <c r="V30" i="1"/>
  <c r="U30" i="1"/>
  <c r="T30" i="1"/>
  <c r="S30" i="1"/>
  <c r="R30" i="1"/>
  <c r="Q30" i="1"/>
  <c r="P30" i="1"/>
  <c r="O30" i="1"/>
  <c r="H30" i="1"/>
  <c r="G30" i="1"/>
  <c r="F30" i="1"/>
  <c r="E30" i="1"/>
  <c r="D30" i="1"/>
  <c r="C30" i="1"/>
  <c r="Z29" i="1"/>
  <c r="AA28" i="1"/>
  <c r="Y28" i="1"/>
  <c r="W28" i="1"/>
  <c r="V28" i="1"/>
  <c r="U28" i="1"/>
  <c r="T28" i="1"/>
  <c r="S28" i="1"/>
  <c r="R28" i="1"/>
  <c r="Q28" i="1"/>
  <c r="P28" i="1"/>
  <c r="O28" i="1"/>
  <c r="H28" i="1"/>
  <c r="G28" i="1"/>
  <c r="F28" i="1"/>
  <c r="E28" i="1"/>
  <c r="D28" i="1"/>
  <c r="C28" i="1"/>
  <c r="AA27" i="1"/>
  <c r="Y27" i="1"/>
  <c r="W27" i="1"/>
  <c r="V27" i="1"/>
  <c r="U27" i="1"/>
  <c r="T27" i="1"/>
  <c r="S27" i="1"/>
  <c r="R27" i="1"/>
  <c r="Q27" i="1"/>
  <c r="P27" i="1"/>
  <c r="O27" i="1"/>
  <c r="H27" i="1"/>
  <c r="G27" i="1"/>
  <c r="F27" i="1"/>
  <c r="E27" i="1"/>
  <c r="D27" i="1"/>
  <c r="C27" i="1"/>
  <c r="AA26" i="1"/>
  <c r="Y26" i="1"/>
  <c r="W26" i="1"/>
  <c r="V26" i="1"/>
  <c r="U26" i="1"/>
  <c r="T26" i="1"/>
  <c r="S26" i="1"/>
  <c r="R26" i="1"/>
  <c r="Q26" i="1"/>
  <c r="P26" i="1"/>
  <c r="O26" i="1"/>
  <c r="H26" i="1"/>
  <c r="G26" i="1"/>
  <c r="F26" i="1"/>
  <c r="E26" i="1"/>
  <c r="D26" i="1"/>
  <c r="C26" i="1"/>
  <c r="AA25" i="1"/>
  <c r="Y25" i="1"/>
  <c r="W25" i="1"/>
  <c r="V25" i="1"/>
  <c r="U25" i="1"/>
  <c r="T25" i="1"/>
  <c r="S25" i="1"/>
  <c r="R25" i="1"/>
  <c r="Q25" i="1"/>
  <c r="P25" i="1"/>
  <c r="O25" i="1"/>
  <c r="H25" i="1"/>
  <c r="G25" i="1"/>
  <c r="F25" i="1"/>
  <c r="E25" i="1"/>
  <c r="D25" i="1"/>
  <c r="C25" i="1"/>
  <c r="AA24" i="1"/>
  <c r="Y24" i="1"/>
  <c r="W24" i="1"/>
  <c r="V24" i="1"/>
  <c r="U24" i="1"/>
  <c r="T24" i="1"/>
  <c r="S24" i="1"/>
  <c r="R24" i="1"/>
  <c r="Q24" i="1"/>
  <c r="P24" i="1"/>
  <c r="O24" i="1"/>
  <c r="H24" i="1"/>
  <c r="G24" i="1"/>
  <c r="F24" i="1"/>
  <c r="E24" i="1"/>
  <c r="D24" i="1"/>
  <c r="C24" i="1"/>
  <c r="AA23" i="1"/>
  <c r="W23" i="1"/>
  <c r="V23" i="1"/>
  <c r="U23" i="1"/>
  <c r="T23" i="1"/>
  <c r="S23" i="1"/>
  <c r="R23" i="1"/>
  <c r="Q23" i="1"/>
  <c r="P23" i="1"/>
  <c r="O23" i="1"/>
  <c r="H23" i="1"/>
  <c r="G23" i="1"/>
  <c r="E23" i="1"/>
  <c r="D23" i="1"/>
  <c r="C23" i="1"/>
  <c r="AA22" i="1"/>
  <c r="Y22" i="1"/>
  <c r="W22" i="1"/>
  <c r="V22" i="1"/>
  <c r="U22" i="1"/>
  <c r="T22" i="1"/>
  <c r="S22" i="1"/>
  <c r="R22" i="1"/>
  <c r="Q22" i="1"/>
  <c r="P22" i="1"/>
  <c r="O22" i="1"/>
  <c r="H22" i="1"/>
  <c r="G22" i="1"/>
  <c r="F22" i="1"/>
  <c r="E22" i="1"/>
  <c r="D22" i="1"/>
  <c r="C22" i="1"/>
  <c r="AA21" i="1"/>
  <c r="Y21" i="1"/>
  <c r="W21" i="1"/>
  <c r="V21" i="1"/>
  <c r="U21" i="1"/>
  <c r="T21" i="1"/>
  <c r="S21" i="1"/>
  <c r="R21" i="1"/>
  <c r="Q21" i="1"/>
  <c r="P21" i="1"/>
  <c r="O21" i="1"/>
  <c r="H21" i="1"/>
  <c r="G21" i="1"/>
  <c r="F21" i="1"/>
  <c r="E21" i="1"/>
  <c r="D21" i="1"/>
  <c r="C21" i="1"/>
  <c r="AA20" i="1"/>
  <c r="Z20" i="1"/>
  <c r="Y20" i="1"/>
  <c r="W20" i="1"/>
  <c r="V20" i="1"/>
  <c r="U20" i="1"/>
  <c r="T20" i="1"/>
  <c r="S20" i="1"/>
  <c r="R20" i="1"/>
  <c r="Q20" i="1"/>
  <c r="P20" i="1"/>
  <c r="O20" i="1"/>
  <c r="H20" i="1"/>
  <c r="G20" i="1"/>
  <c r="F20" i="1"/>
  <c r="E20" i="1"/>
  <c r="D20" i="1"/>
  <c r="C20" i="1"/>
  <c r="W16" i="1"/>
  <c r="V16" i="1"/>
  <c r="U16" i="1"/>
  <c r="T16" i="1"/>
  <c r="S16" i="1"/>
  <c r="R16" i="1"/>
  <c r="Q16" i="1"/>
  <c r="P16" i="1"/>
  <c r="O16" i="1"/>
  <c r="H16" i="1"/>
  <c r="G16" i="1"/>
  <c r="F16" i="1"/>
  <c r="E16" i="1"/>
  <c r="D16" i="1"/>
  <c r="C16" i="1"/>
  <c r="W15" i="1"/>
  <c r="V15" i="1"/>
  <c r="U15" i="1"/>
  <c r="T15" i="1"/>
  <c r="S15" i="1"/>
  <c r="R15" i="1"/>
  <c r="Q15" i="1"/>
  <c r="P15" i="1"/>
  <c r="O15" i="1"/>
  <c r="H15" i="1"/>
  <c r="G15" i="1"/>
  <c r="F15" i="1"/>
  <c r="E15" i="1"/>
  <c r="D15" i="1"/>
  <c r="C15" i="1"/>
  <c r="AA13" i="1"/>
  <c r="Y13" i="1"/>
  <c r="W13" i="1"/>
  <c r="V13" i="1"/>
  <c r="U13" i="1"/>
  <c r="T13" i="1"/>
  <c r="S13" i="1"/>
  <c r="R13" i="1"/>
  <c r="Q13" i="1"/>
  <c r="P13" i="1"/>
  <c r="O13" i="1"/>
  <c r="H13" i="1"/>
  <c r="G13" i="1"/>
  <c r="F13" i="1"/>
  <c r="E13" i="1"/>
  <c r="D13" i="1"/>
  <c r="C13" i="1"/>
  <c r="AA12" i="1"/>
  <c r="Y12" i="1"/>
  <c r="W12" i="1"/>
  <c r="V12" i="1"/>
  <c r="U12" i="1"/>
  <c r="T12" i="1"/>
  <c r="S12" i="1"/>
  <c r="R12" i="1"/>
  <c r="Q12" i="1"/>
  <c r="P12" i="1"/>
  <c r="O12" i="1"/>
  <c r="H12" i="1"/>
  <c r="G12" i="1"/>
  <c r="F12" i="1"/>
  <c r="E12" i="1"/>
  <c r="D12" i="1"/>
  <c r="C12" i="1"/>
  <c r="AA11" i="1"/>
  <c r="Y11" i="1"/>
  <c r="W11" i="1"/>
  <c r="V11" i="1"/>
  <c r="U11" i="1"/>
  <c r="T11" i="1"/>
  <c r="S11" i="1"/>
  <c r="R11" i="1"/>
  <c r="Q11" i="1"/>
  <c r="P11" i="1"/>
  <c r="O11" i="1"/>
  <c r="H11" i="1"/>
  <c r="G11" i="1"/>
  <c r="F11" i="1"/>
  <c r="E11" i="1"/>
  <c r="D11" i="1"/>
  <c r="C11" i="1"/>
  <c r="AA10" i="1"/>
  <c r="Y10" i="1"/>
  <c r="W10" i="1"/>
  <c r="V10" i="1"/>
  <c r="U10" i="1"/>
  <c r="T10" i="1"/>
  <c r="S10" i="1"/>
  <c r="R10" i="1"/>
  <c r="Q10" i="1"/>
  <c r="P10" i="1"/>
  <c r="O10" i="1"/>
  <c r="H10" i="1"/>
  <c r="G10" i="1"/>
  <c r="F10" i="1"/>
  <c r="E10" i="1"/>
  <c r="D10" i="1"/>
  <c r="C10" i="1"/>
  <c r="AA9" i="1"/>
  <c r="Y9" i="1"/>
  <c r="W9" i="1"/>
  <c r="V9" i="1"/>
  <c r="U9" i="1"/>
  <c r="T9" i="1"/>
  <c r="S9" i="1"/>
  <c r="R9" i="1"/>
  <c r="Q9" i="1"/>
  <c r="P9" i="1"/>
  <c r="O9" i="1"/>
  <c r="H9" i="1"/>
  <c r="G9" i="1"/>
  <c r="F9" i="1"/>
  <c r="E9" i="1"/>
  <c r="D9" i="1"/>
  <c r="C9" i="1"/>
  <c r="AA8" i="1"/>
  <c r="Y8" i="1"/>
  <c r="W8" i="1"/>
  <c r="V8" i="1"/>
  <c r="U8" i="1"/>
  <c r="T8" i="1"/>
  <c r="S8" i="1"/>
  <c r="R8" i="1"/>
  <c r="Q8" i="1"/>
  <c r="P8" i="1"/>
  <c r="O8" i="1"/>
  <c r="H8" i="1"/>
  <c r="G8" i="1"/>
  <c r="F8" i="1"/>
  <c r="E8" i="1"/>
  <c r="D8" i="1"/>
  <c r="C8" i="1"/>
  <c r="AB67" i="1" l="1"/>
  <c r="AB68" i="1"/>
  <c r="Y58" i="1"/>
  <c r="AB58" i="1" s="1"/>
  <c r="AA16" i="1"/>
  <c r="G41" i="1"/>
  <c r="O41" i="1"/>
  <c r="W41" i="1"/>
  <c r="Y47" i="1"/>
  <c r="Y53" i="1"/>
  <c r="AB53" i="1" s="1"/>
  <c r="Y55" i="1"/>
  <c r="AB55" i="1" s="1"/>
  <c r="Y62" i="1"/>
  <c r="AB62" i="1" s="1"/>
  <c r="Y44" i="1"/>
  <c r="Y57" i="1"/>
  <c r="AB57" i="1" s="1"/>
  <c r="Y59" i="1"/>
  <c r="AB59" i="1" s="1"/>
  <c r="Y54" i="1"/>
  <c r="AB54" i="1" s="1"/>
  <c r="Y16" i="1"/>
  <c r="E41" i="1"/>
  <c r="Y46" i="1"/>
  <c r="Y48" i="1"/>
  <c r="Y61" i="1"/>
  <c r="AB61" i="1" s="1"/>
  <c r="Y63" i="1"/>
  <c r="G67" i="1"/>
  <c r="U41" i="1"/>
  <c r="Y15" i="1"/>
  <c r="R41" i="1"/>
  <c r="H41" i="1"/>
  <c r="H68" i="1"/>
  <c r="Y39" i="1"/>
  <c r="AB39" i="1" s="1"/>
  <c r="AB47" i="1"/>
  <c r="AB46" i="1"/>
  <c r="AB38" i="1"/>
  <c r="AB48" i="1"/>
  <c r="AB44" i="1" l="1"/>
  <c r="F23" i="1" l="1"/>
  <c r="F33" i="1" l="1"/>
  <c r="F67" i="1" s="1"/>
  <c r="Y33" i="1"/>
  <c r="Y35" i="1" s="1"/>
  <c r="F35" i="1"/>
  <c r="Y23" i="1"/>
  <c r="F41" i="1" l="1"/>
  <c r="Y41" i="1" s="1"/>
  <c r="AB41" i="1" s="1"/>
  <c r="F68" i="1"/>
  <c r="Y67" i="1"/>
  <c r="Y68" i="1"/>
</calcChain>
</file>

<file path=xl/sharedStrings.xml><?xml version="1.0" encoding="utf-8"?>
<sst xmlns="http://schemas.openxmlformats.org/spreadsheetml/2006/main" count="109" uniqueCount="105">
  <si>
    <t>Schema CE 2 – Conto economico ripartito per singole attività, singoli servizi comuni e singole funzioni operative con l'integrale attribuzione alle attività dei valori relativi ai servizi comuni e alle funzioni operative condivise</t>
  </si>
  <si>
    <t>ATTIVITÀ</t>
  </si>
  <si>
    <t>Dati in Euro</t>
  </si>
  <si>
    <t>Produzione dell'energia elettrica</t>
  </si>
  <si>
    <t>Trasmissione dell'energia elettrica</t>
  </si>
  <si>
    <t>Dispacciamento dell'energia elettrica</t>
  </si>
  <si>
    <t>Distribuzione dell'energia elettrica</t>
  </si>
  <si>
    <t>Misura dell'energia elettrica</t>
  </si>
  <si>
    <t>Acquisto e vendita all'ingrosso dell'energia elettrica</t>
  </si>
  <si>
    <t>Stoccaggio del gas naturale</t>
  </si>
  <si>
    <t>Trasporto del gas naturale</t>
  </si>
  <si>
    <t>Dispacciamento del gas naturale</t>
  </si>
  <si>
    <t>Distribuzione del gas naturale</t>
  </si>
  <si>
    <t>Misura del gas naturale</t>
  </si>
  <si>
    <t>Acquisto e vendita all'ingrosso del gas naturale</t>
  </si>
  <si>
    <t>Vendita ai clienti finali del gas naturale</t>
  </si>
  <si>
    <t>Distribuzione misura e vendita di altri gas a mezzo di reti</t>
  </si>
  <si>
    <t>Attività gas estere</t>
  </si>
  <si>
    <t>TOTALE ATTIVITÀ</t>
  </si>
  <si>
    <t>Approvvigionamenti e acquisti</t>
  </si>
  <si>
    <t>Logistica e magazzini</t>
  </si>
  <si>
    <t>Servizi informatici</t>
  </si>
  <si>
    <t>Ricerca e sviluppo</t>
  </si>
  <si>
    <t>Servizi di telecomunicazione</t>
  </si>
  <si>
    <t>Servizi amministrativi e finanziari</t>
  </si>
  <si>
    <t>Organi legali e societari, alta direzione e staff centrali</t>
  </si>
  <si>
    <t>Servizi del personale e delle risorse umane</t>
  </si>
  <si>
    <t>Funzione operativa condivisa commerciale, di vendita e gestione clientela</t>
  </si>
  <si>
    <t>Funzione operativa condivisa tecnica di telecontrollo, di manutenzione e servizi tecnici</t>
  </si>
  <si>
    <t>Funzione operativa condivisa di misura, tra attività di settori diversi</t>
  </si>
  <si>
    <t>Funzione operativa condivisa di acquisto energia elettrica e/o gas</t>
  </si>
  <si>
    <t>Funzione operativa condivisa di cartografia elettronica</t>
  </si>
  <si>
    <t>Valori non attribuibili</t>
  </si>
  <si>
    <t>Elisioni</t>
  </si>
  <si>
    <t>Totale</t>
  </si>
  <si>
    <t>A)</t>
  </si>
  <si>
    <t>VALORE DELLA PRODUZIONE</t>
  </si>
  <si>
    <t>1)</t>
  </si>
  <si>
    <t>ricavi delle vendite e delle prestazioni</t>
  </si>
  <si>
    <t>2)</t>
  </si>
  <si>
    <t>variazioni delle rimanenze di prodotti in corso di lavorazione, semilavorati e finiti</t>
  </si>
  <si>
    <t>3)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</si>
  <si>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</si>
  <si>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</si>
  <si>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</si>
  <si>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</si>
  <si>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</si>
  <si>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TOTALE VALORE DELLA PRODUZIONE</t>
  </si>
  <si>
    <t>Vendita interna di beni e servizi ad altra funzione operativa condivisa / servizio comune</t>
  </si>
  <si>
    <t>Vendita interna di beni e servizi ad altra attività</t>
  </si>
  <si>
    <t>TOTALE VALORE DELLA PRODUZIONE COMPRENSIVA DELLE VENDITE INTERNE</t>
  </si>
  <si>
    <t>COSTI DIRETTI</t>
  </si>
  <si>
    <t>B)</t>
  </si>
  <si>
    <t>COSTI DELLA PRODUZIONE</t>
  </si>
  <si>
    <t>6)</t>
  </si>
  <si>
    <t>per materie prime, sussidiarie, di consumo e di merci [salvo che per la colonna del totale vanno riportati i consumi che corrispondono agli acquisti +/- la variazione delle rimanenze (voce 11)]</t>
  </si>
  <si>
    <t>7)</t>
  </si>
  <si>
    <t xml:space="preserve">per servizi </t>
  </si>
  <si>
    <t>8)</t>
  </si>
  <si>
    <t>per godimento di beni di terzi</t>
  </si>
  <si>
    <t>9)</t>
  </si>
  <si>
    <t>per il personale</t>
  </si>
  <si>
    <t>10)</t>
  </si>
  <si>
    <t>ammortamenti e svalutazioni</t>
  </si>
  <si>
    <t>a)</t>
  </si>
  <si>
    <t>ammortamento delle immobilizzazioni immateriali</t>
  </si>
  <si>
    <t>b)</t>
  </si>
  <si>
    <t>ammortamento delle immobilizzazioni materiali</t>
  </si>
  <si>
    <t>c)</t>
  </si>
  <si>
    <t>altre svalutazioni delle immobilizzazioni</t>
  </si>
  <si>
    <t>d)</t>
  </si>
  <si>
    <t>svalutazioni dei crediti compresi nell'attivo circolante e delle disponibilità liquide</t>
  </si>
  <si>
    <t>11)</t>
  </si>
  <si>
    <t>variazioni delle rimanenze di materie prime, sussidiarie, di consumo e merci</t>
  </si>
  <si>
    <t>12)</t>
  </si>
  <si>
    <t>accantonamenti per rischi</t>
  </si>
  <si>
    <t>13)</t>
  </si>
  <si>
    <t>altri accantonamenti</t>
  </si>
  <si>
    <t>14)</t>
  </si>
  <si>
    <t>oneri diversi di gestione</t>
  </si>
  <si>
    <t>TOTALE COSTI DELLA PRODUZIONE</t>
  </si>
  <si>
    <t>TRANSAZIONI INTERNE</t>
  </si>
  <si>
    <t>(A-B)</t>
  </si>
  <si>
    <t>DIFFERENZA TRA VALORE E COSTI DELLA PRODUZIONE</t>
  </si>
  <si>
    <t>COSTI INDIRETTI</t>
  </si>
  <si>
    <t>Acquisto interno di beni e servizi da altra funzione operativa condivisa / servizio comune</t>
  </si>
  <si>
    <t>Acquisto interno di beni e servizi da altra attività</t>
  </si>
  <si>
    <t>DIFFERENZA TRA VALORE E COSTI DELLA PRODUZIONE DOPO TRANSAZIONI INTERNE</t>
  </si>
  <si>
    <t>COSTI ATTRIBUITI DALLE FUNZIONI OPERATIVE CONDIVISE</t>
  </si>
  <si>
    <t>Totale costi attribuiti dalle funzioni operative condivise</t>
  </si>
  <si>
    <t>COSTI ATTRIBUITI DAI SERVIZI COMUNI</t>
  </si>
  <si>
    <t>Trasporti e autoparco</t>
  </si>
  <si>
    <t>Servizi immobiliari e facility management</t>
  </si>
  <si>
    <t>Servizi di ingegneria e di costruzioni</t>
  </si>
  <si>
    <t>TOTALE COSTI (DIRETTI + INDIRETTI)</t>
  </si>
  <si>
    <t>DIFFERENZA TRA VALORE E COSTI DELLA PRODUZIONE DOPO TRANSAZIONI INTERNE E ATTRIBUZIONE DEI VALORI RELATIVI ALLE FUNZIONI OPERATIVE CONDIVISE E AI SERVIZI COMUNI</t>
  </si>
  <si>
    <t>Illuminazione pubblica</t>
  </si>
  <si>
    <t xml:space="preserve">Acquedotto Captazione </t>
  </si>
  <si>
    <t>Acquedotto Distribuzione</t>
  </si>
  <si>
    <t>Acquedotto Adduzione</t>
  </si>
  <si>
    <t>Acquedotto Potabilizzazione</t>
  </si>
  <si>
    <t>Acquedotto Misura</t>
  </si>
  <si>
    <t>0,0</t>
  </si>
  <si>
    <t>,</t>
  </si>
  <si>
    <t>TOTALE COSTI INDIRETTI NETTI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</si>
</sst>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7" formatCode="_(* #,##0_);_(* \(#,##0\);_(* &quot;-&quot;??_);_(@_)"/>
  </numFmts>
  <fonts count="7" x14ac:knownFonts="1">
    <font>
      <sz val="10"/>
      <name val="Arial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bgColor indexed="9"/>
      </patternFill>
    </fill>
    <fill>
      <patternFill patternType="lightTrellis">
        <fgColor indexed="8"/>
        <bgColor indexed="9"/>
      </patternFill>
    </fill>
    <fill>
      <patternFill patternType="lightTrellis">
        <fgColor indexed="9"/>
        <bgColor indexed="9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wrapText="1"/>
    </xf>
    <xf numFmtId="165" fontId="2" fillId="3" borderId="23" xfId="1" applyNumberFormat="1" applyFont="1" applyFill="1" applyBorder="1" applyAlignment="1">
      <alignment horizontal="right" vertical="center"/>
    </xf>
    <xf numFmtId="165" fontId="2" fillId="3" borderId="24" xfId="1" applyNumberFormat="1" applyFont="1" applyFill="1" applyBorder="1" applyAlignment="1">
      <alignment horizontal="right" vertical="center"/>
    </xf>
    <xf numFmtId="165" fontId="2" fillId="3" borderId="25" xfId="1" applyNumberFormat="1" applyFont="1" applyFill="1" applyBorder="1" applyAlignment="1">
      <alignment horizontal="right" vertical="center"/>
    </xf>
    <xf numFmtId="165" fontId="1" fillId="3" borderId="26" xfId="1" applyNumberFormat="1" applyFont="1" applyFill="1" applyBorder="1" applyAlignment="1">
      <alignment horizontal="right" vertical="center"/>
    </xf>
    <xf numFmtId="165" fontId="2" fillId="3" borderId="27" xfId="1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165" fontId="2" fillId="0" borderId="30" xfId="1" applyNumberFormat="1" applyFont="1" applyFill="1" applyBorder="1" applyAlignment="1">
      <alignment horizontal="right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32" xfId="1" applyNumberFormat="1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left" vertical="center" wrapText="1"/>
    </xf>
    <xf numFmtId="165" fontId="1" fillId="0" borderId="30" xfId="1" applyNumberFormat="1" applyFont="1" applyFill="1" applyBorder="1" applyAlignment="1">
      <alignment horizontal="right" vertical="center"/>
    </xf>
    <xf numFmtId="165" fontId="1" fillId="0" borderId="31" xfId="1" applyNumberFormat="1" applyFont="1" applyFill="1" applyBorder="1" applyAlignment="1">
      <alignment horizontal="right" vertical="center"/>
    </xf>
    <xf numFmtId="165" fontId="1" fillId="0" borderId="32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8" xfId="0" applyFont="1" applyFill="1" applyBorder="1" applyAlignment="1">
      <alignment horizontal="left" vertical="center"/>
    </xf>
    <xf numFmtId="165" fontId="1" fillId="3" borderId="30" xfId="1" applyNumberFormat="1" applyFont="1" applyFill="1" applyBorder="1" applyAlignment="1">
      <alignment horizontal="right" vertical="center"/>
    </xf>
    <xf numFmtId="165" fontId="1" fillId="3" borderId="31" xfId="1" applyNumberFormat="1" applyFont="1" applyFill="1" applyBorder="1" applyAlignment="1">
      <alignment horizontal="right" vertical="center"/>
    </xf>
    <xf numFmtId="165" fontId="1" fillId="3" borderId="32" xfId="1" applyNumberFormat="1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vertical="center" wrapText="1"/>
    </xf>
    <xf numFmtId="165" fontId="1" fillId="0" borderId="36" xfId="1" applyNumberFormat="1" applyFont="1" applyFill="1" applyBorder="1" applyAlignment="1">
      <alignment horizontal="right" vertical="center"/>
    </xf>
    <xf numFmtId="165" fontId="1" fillId="0" borderId="37" xfId="1" applyNumberFormat="1" applyFont="1" applyFill="1" applyBorder="1" applyAlignment="1">
      <alignment horizontal="right" vertical="center"/>
    </xf>
    <xf numFmtId="165" fontId="1" fillId="0" borderId="38" xfId="1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165" fontId="1" fillId="2" borderId="2" xfId="1" applyNumberFormat="1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5" fontId="2" fillId="3" borderId="30" xfId="1" applyNumberFormat="1" applyFont="1" applyFill="1" applyBorder="1" applyAlignment="1">
      <alignment horizontal="right" vertical="center"/>
    </xf>
    <xf numFmtId="165" fontId="2" fillId="3" borderId="31" xfId="1" applyNumberFormat="1" applyFont="1" applyFill="1" applyBorder="1" applyAlignment="1">
      <alignment horizontal="right" vertical="center"/>
    </xf>
    <xf numFmtId="165" fontId="2" fillId="3" borderId="32" xfId="1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165" fontId="1" fillId="2" borderId="0" xfId="1" applyNumberFormat="1" applyFont="1" applyFill="1" applyBorder="1" applyAlignment="1">
      <alignment horizontal="righ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 wrapText="1"/>
    </xf>
    <xf numFmtId="164" fontId="1" fillId="0" borderId="51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165" fontId="1" fillId="2" borderId="8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165" fontId="1" fillId="0" borderId="51" xfId="1" applyNumberFormat="1" applyFont="1" applyFill="1" applyBorder="1" applyAlignment="1">
      <alignment horizontal="right" vertical="center"/>
    </xf>
    <xf numFmtId="165" fontId="1" fillId="0" borderId="16" xfId="1" applyNumberFormat="1" applyFont="1" applyFill="1" applyBorder="1" applyAlignment="1">
      <alignment horizontal="right" vertical="center"/>
    </xf>
    <xf numFmtId="165" fontId="1" fillId="0" borderId="54" xfId="1" applyNumberFormat="1" applyFont="1" applyFill="1" applyBorder="1" applyAlignment="1">
      <alignment horizontal="right" vertical="center"/>
    </xf>
    <xf numFmtId="165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0" fontId="1" fillId="2" borderId="5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165" fontId="2" fillId="0" borderId="0" xfId="1" applyNumberFormat="1" applyFont="1" applyFill="1" applyAlignment="1">
      <alignment horizontal="right" vertical="center"/>
    </xf>
    <xf numFmtId="4" fontId="1" fillId="2" borderId="49" xfId="0" applyNumberFormat="1" applyFont="1" applyFill="1" applyBorder="1" applyAlignment="1">
      <alignment horizontal="left" vertical="center" wrapText="1"/>
    </xf>
    <xf numFmtId="4" fontId="1" fillId="2" borderId="52" xfId="0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vertical="center" wrapText="1"/>
    </xf>
    <xf numFmtId="165" fontId="1" fillId="0" borderId="23" xfId="1" applyNumberFormat="1" applyFont="1" applyFill="1" applyBorder="1" applyAlignment="1">
      <alignment horizontal="right" vertical="center"/>
    </xf>
    <xf numFmtId="165" fontId="1" fillId="0" borderId="24" xfId="1" applyNumberFormat="1" applyFont="1" applyFill="1" applyBorder="1" applyAlignment="1">
      <alignment horizontal="right" vertical="center"/>
    </xf>
    <xf numFmtId="165" fontId="1" fillId="0" borderId="25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2" fillId="0" borderId="31" xfId="1" applyNumberFormat="1" applyFont="1" applyFill="1" applyBorder="1" applyAlignment="1">
      <alignment horizontal="right" vertical="center"/>
    </xf>
    <xf numFmtId="167" fontId="2" fillId="0" borderId="32" xfId="1" applyNumberFormat="1" applyFont="1" applyFill="1" applyBorder="1" applyAlignment="1">
      <alignment horizontal="right" vertical="center"/>
    </xf>
    <xf numFmtId="167" fontId="1" fillId="0" borderId="33" xfId="1" applyNumberFormat="1" applyFont="1" applyFill="1" applyBorder="1" applyAlignment="1">
      <alignment horizontal="right" vertical="center"/>
    </xf>
    <xf numFmtId="167" fontId="2" fillId="3" borderId="27" xfId="1" applyNumberFormat="1" applyFont="1" applyFill="1" applyBorder="1" applyAlignment="1">
      <alignment horizontal="right" vertical="center"/>
    </xf>
    <xf numFmtId="167" fontId="1" fillId="0" borderId="31" xfId="1" applyNumberFormat="1" applyFont="1" applyFill="1" applyBorder="1" applyAlignment="1">
      <alignment horizontal="right" vertical="center"/>
    </xf>
    <xf numFmtId="167" fontId="1" fillId="0" borderId="32" xfId="1" applyNumberFormat="1" applyFont="1" applyFill="1" applyBorder="1" applyAlignment="1">
      <alignment horizontal="right" vertical="center"/>
    </xf>
    <xf numFmtId="167" fontId="1" fillId="3" borderId="31" xfId="1" applyNumberFormat="1" applyFont="1" applyFill="1" applyBorder="1" applyAlignment="1">
      <alignment horizontal="right" vertical="center"/>
    </xf>
    <xf numFmtId="167" fontId="1" fillId="3" borderId="32" xfId="1" applyNumberFormat="1" applyFont="1" applyFill="1" applyBorder="1" applyAlignment="1">
      <alignment horizontal="right" vertical="center"/>
    </xf>
    <xf numFmtId="167" fontId="1" fillId="3" borderId="33" xfId="1" applyNumberFormat="1" applyFont="1" applyFill="1" applyBorder="1" applyAlignment="1">
      <alignment horizontal="right" vertical="center"/>
    </xf>
    <xf numFmtId="167" fontId="1" fillId="0" borderId="37" xfId="1" applyNumberFormat="1" applyFont="1" applyFill="1" applyBorder="1" applyAlignment="1">
      <alignment horizontal="right" vertical="center"/>
    </xf>
    <xf numFmtId="167" fontId="1" fillId="0" borderId="39" xfId="1" applyNumberFormat="1" applyFont="1" applyFill="1" applyBorder="1" applyAlignment="1">
      <alignment horizontal="right" vertical="center"/>
    </xf>
    <xf numFmtId="167" fontId="1" fillId="2" borderId="2" xfId="1" applyNumberFormat="1" applyFont="1" applyFill="1" applyBorder="1" applyAlignment="1">
      <alignment horizontal="right" vertical="center"/>
    </xf>
    <xf numFmtId="167" fontId="1" fillId="2" borderId="40" xfId="1" applyNumberFormat="1" applyFont="1" applyFill="1" applyBorder="1" applyAlignment="1">
      <alignment horizontal="right" vertical="center"/>
    </xf>
    <xf numFmtId="167" fontId="2" fillId="3" borderId="24" xfId="1" applyNumberFormat="1" applyFont="1" applyFill="1" applyBorder="1" applyAlignment="1">
      <alignment horizontal="right" vertical="center"/>
    </xf>
    <xf numFmtId="167" fontId="2" fillId="3" borderId="25" xfId="1" applyNumberFormat="1" applyFont="1" applyFill="1" applyBorder="1" applyAlignment="1">
      <alignment horizontal="right" vertical="center"/>
    </xf>
    <xf numFmtId="167" fontId="1" fillId="3" borderId="27" xfId="1" applyNumberFormat="1" applyFont="1" applyFill="1" applyBorder="1" applyAlignment="1">
      <alignment horizontal="right" vertical="center"/>
    </xf>
    <xf numFmtId="167" fontId="2" fillId="3" borderId="26" xfId="1" applyNumberFormat="1" applyFont="1" applyFill="1" applyBorder="1" applyAlignment="1">
      <alignment horizontal="right" vertical="center"/>
    </xf>
    <xf numFmtId="167" fontId="2" fillId="3" borderId="31" xfId="1" applyNumberFormat="1" applyFont="1" applyFill="1" applyBorder="1" applyAlignment="1">
      <alignment horizontal="right" vertical="center"/>
    </xf>
    <xf numFmtId="167" fontId="2" fillId="3" borderId="32" xfId="1" applyNumberFormat="1" applyFont="1" applyFill="1" applyBorder="1" applyAlignment="1">
      <alignment horizontal="right" vertical="center"/>
    </xf>
    <xf numFmtId="167" fontId="2" fillId="3" borderId="33" xfId="1" applyNumberFormat="1" applyFont="1" applyFill="1" applyBorder="1" applyAlignment="1">
      <alignment horizontal="right" vertical="center"/>
    </xf>
    <xf numFmtId="167" fontId="2" fillId="4" borderId="33" xfId="1" applyNumberFormat="1" applyFont="1" applyFill="1" applyBorder="1" applyAlignment="1">
      <alignment horizontal="right" vertical="center"/>
    </xf>
    <xf numFmtId="167" fontId="1" fillId="0" borderId="38" xfId="1" applyNumberFormat="1" applyFont="1" applyFill="1" applyBorder="1" applyAlignment="1">
      <alignment horizontal="right" vertical="center"/>
    </xf>
    <xf numFmtId="167" fontId="1" fillId="2" borderId="0" xfId="1" applyNumberFormat="1" applyFont="1" applyFill="1" applyBorder="1" applyAlignment="1">
      <alignment horizontal="right" vertical="center"/>
    </xf>
    <xf numFmtId="167" fontId="2" fillId="5" borderId="0" xfId="1" applyNumberFormat="1" applyFont="1" applyFill="1" applyBorder="1" applyAlignment="1">
      <alignment horizontal="right" vertical="center"/>
    </xf>
    <xf numFmtId="167" fontId="1" fillId="0" borderId="16" xfId="0" applyNumberFormat="1" applyFont="1" applyFill="1" applyBorder="1" applyAlignment="1">
      <alignment horizontal="left" vertical="center" wrapText="1"/>
    </xf>
    <xf numFmtId="167" fontId="1" fillId="0" borderId="52" xfId="0" applyNumberFormat="1" applyFont="1" applyFill="1" applyBorder="1" applyAlignment="1">
      <alignment horizontal="left" vertical="center" wrapText="1"/>
    </xf>
    <xf numFmtId="167" fontId="1" fillId="0" borderId="18" xfId="0" applyNumberFormat="1" applyFont="1" applyFill="1" applyBorder="1" applyAlignment="1">
      <alignment horizontal="left" vertical="center" wrapText="1"/>
    </xf>
    <xf numFmtId="167" fontId="1" fillId="0" borderId="18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Border="1" applyAlignment="1">
      <alignment horizontal="right" vertical="center"/>
    </xf>
    <xf numFmtId="167" fontId="1" fillId="3" borderId="26" xfId="1" applyNumberFormat="1" applyFont="1" applyFill="1" applyBorder="1" applyAlignment="1">
      <alignment horizontal="right" vertical="center"/>
    </xf>
    <xf numFmtId="167" fontId="2" fillId="3" borderId="39" xfId="1" applyNumberFormat="1" applyFont="1" applyFill="1" applyBorder="1" applyAlignment="1">
      <alignment horizontal="right" vertical="center"/>
    </xf>
    <xf numFmtId="167" fontId="1" fillId="2" borderId="8" xfId="1" applyNumberFormat="1" applyFont="1" applyFill="1" applyBorder="1" applyAlignment="1">
      <alignment horizontal="right" vertical="center"/>
    </xf>
    <xf numFmtId="167" fontId="1" fillId="0" borderId="0" xfId="1" applyNumberFormat="1" applyFont="1" applyFill="1" applyBorder="1" applyAlignment="1">
      <alignment horizontal="right" vertical="center"/>
    </xf>
    <xf numFmtId="167" fontId="1" fillId="0" borderId="16" xfId="1" applyNumberFormat="1" applyFont="1" applyFill="1" applyBorder="1" applyAlignment="1">
      <alignment horizontal="right" vertical="center"/>
    </xf>
    <xf numFmtId="167" fontId="1" fillId="0" borderId="54" xfId="1" applyNumberFormat="1" applyFont="1" applyFill="1" applyBorder="1" applyAlignment="1">
      <alignment horizontal="right" vertical="center"/>
    </xf>
    <xf numFmtId="167" fontId="2" fillId="3" borderId="18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Alignment="1">
      <alignment horizontal="right" vertical="center"/>
    </xf>
    <xf numFmtId="167" fontId="2" fillId="3" borderId="41" xfId="1" applyNumberFormat="1" applyFont="1" applyFill="1" applyBorder="1" applyAlignment="1">
      <alignment horizontal="right" vertical="center"/>
    </xf>
    <xf numFmtId="167" fontId="1" fillId="3" borderId="41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Alignment="1">
      <alignment horizontal="right" vertical="center"/>
    </xf>
    <xf numFmtId="167" fontId="1" fillId="0" borderId="24" xfId="1" applyNumberFormat="1" applyFont="1" applyFill="1" applyBorder="1" applyAlignment="1">
      <alignment horizontal="right" vertical="center"/>
    </xf>
    <xf numFmtId="167" fontId="1" fillId="0" borderId="25" xfId="1" applyNumberFormat="1" applyFont="1" applyFill="1" applyBorder="1" applyAlignment="1">
      <alignment horizontal="right" vertical="center"/>
    </xf>
    <xf numFmtId="167" fontId="1" fillId="0" borderId="27" xfId="1" applyNumberFormat="1" applyFont="1" applyFill="1" applyBorder="1" applyAlignment="1">
      <alignment horizontal="right" vertical="center"/>
    </xf>
    <xf numFmtId="167" fontId="1" fillId="0" borderId="35" xfId="1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ano%20Rossi/Desktop/Stefano/2020/AMAIE/Unbundling%202020/EE%20-%20CE%20unbund_20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ano/Desktop/Clienti%20IAS/amaie/Audit%202011/Lavoro%20svolto/os/IREN_AMAIE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 Uso del file"/>
      <sheetName val="CE 1"/>
      <sheetName val="CE 2"/>
      <sheetName val="CE PROD EE"/>
      <sheetName val="CE TRAS EE"/>
      <sheetName val="CE DISP EE "/>
      <sheetName val="CE DIST EE"/>
      <sheetName val="CE VEN I EE"/>
      <sheetName val="CE MIS EE"/>
      <sheetName val="CE VEND LIB EE"/>
      <sheetName val="CE VEND TUT EE"/>
      <sheetName val="CE EE EST"/>
      <sheetName val="CE SISTAN"/>
      <sheetName val="CE COL GAS"/>
      <sheetName val="CE RIG GNL"/>
      <sheetName val="CE STO GAS"/>
      <sheetName val="CE TRAS GAS"/>
      <sheetName val="CE DISP GAS"/>
      <sheetName val="CE DIST GAS"/>
      <sheetName val="CE MIS GAS"/>
      <sheetName val="CE VEN I GAS"/>
      <sheetName val="CE VEN F GAS"/>
      <sheetName val="CE GAS DIV"/>
      <sheetName val="CE GAS EST"/>
      <sheetName val="CE ATT DIV"/>
      <sheetName val="CE SC"/>
      <sheetName val="CE FOC"/>
      <sheetName val="DRIVER SC"/>
      <sheetName val="DRIVER FOC"/>
      <sheetName val="TEST DRIVER "/>
      <sheetName val="Dipendenti indiretti EE"/>
    </sheetNames>
    <sheetDataSet>
      <sheetData sheetId="0"/>
      <sheetData sheetId="1">
        <row r="8">
          <cell r="C8">
            <v>0</v>
          </cell>
          <cell r="D8">
            <v>0</v>
          </cell>
          <cell r="E8">
            <v>0</v>
          </cell>
          <cell r="F8">
            <v>6015758.4100000011</v>
          </cell>
          <cell r="G8">
            <v>93259.95</v>
          </cell>
          <cell r="H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>
            <v>15151405.519999981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27565.42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750523.58000000007</v>
          </cell>
          <cell r="G11">
            <v>0</v>
          </cell>
          <cell r="H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1948772.6400000001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6397559.71</v>
          </cell>
          <cell r="G12">
            <v>414621.28</v>
          </cell>
          <cell r="H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7865904.4900000002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13163841.700000001</v>
          </cell>
          <cell r="G13">
            <v>507881.23000000004</v>
          </cell>
          <cell r="H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24993648.069999982</v>
          </cell>
          <cell r="AS13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321397.84000000008</v>
          </cell>
          <cell r="G16">
            <v>2482.77</v>
          </cell>
          <cell r="H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4537456.0900000008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490415.05</v>
          </cell>
          <cell r="G17">
            <v>17115.57</v>
          </cell>
          <cell r="H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2765354.4000000004</v>
          </cell>
          <cell r="AS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27770.239999999998</v>
          </cell>
          <cell r="G18">
            <v>0</v>
          </cell>
          <cell r="H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240957.41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2174288.8434237563</v>
          </cell>
          <cell r="G19">
            <v>197631.83999999997</v>
          </cell>
          <cell r="H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6891616.5499999989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2711076.4770759996</v>
          </cell>
          <cell r="G20">
            <v>63085.1</v>
          </cell>
          <cell r="H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5824333.6770759998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5091.34</v>
          </cell>
          <cell r="G21">
            <v>0</v>
          </cell>
          <cell r="H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396488.35000000003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1345985.137076</v>
          </cell>
          <cell r="G22">
            <v>63085.1</v>
          </cell>
          <cell r="H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2346291.6770760003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1081553.6499999999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1360000</v>
          </cell>
          <cell r="G24">
            <v>0</v>
          </cell>
          <cell r="H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2000000</v>
          </cell>
        </row>
        <row r="25">
          <cell r="AR25">
            <v>-47623.729999999981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225673.31000000003</v>
          </cell>
          <cell r="G28">
            <v>2</v>
          </cell>
          <cell r="H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1142889.42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5950621.7604997549</v>
          </cell>
          <cell r="G29">
            <v>280317.27999999997</v>
          </cell>
          <cell r="H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21402607.547075998</v>
          </cell>
          <cell r="AR29">
            <v>-47623.729999999981</v>
          </cell>
          <cell r="AS29">
            <v>0</v>
          </cell>
        </row>
        <row r="30">
          <cell r="F30">
            <v>0</v>
          </cell>
          <cell r="G30">
            <v>0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7213219.9395002443</v>
          </cell>
          <cell r="G31">
            <v>227563.95000000007</v>
          </cell>
          <cell r="H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AR31">
            <v>47623.729999999981</v>
          </cell>
          <cell r="AS31">
            <v>0</v>
          </cell>
        </row>
      </sheetData>
      <sheetData sheetId="2"/>
      <sheetData sheetId="3">
        <row r="81">
          <cell r="J81">
            <v>0</v>
          </cell>
        </row>
        <row r="82">
          <cell r="J82">
            <v>0</v>
          </cell>
        </row>
        <row r="193">
          <cell r="J193">
            <v>0</v>
          </cell>
        </row>
        <row r="194">
          <cell r="J194" t="str">
            <v>0,0</v>
          </cell>
        </row>
        <row r="195">
          <cell r="J195">
            <v>0</v>
          </cell>
        </row>
        <row r="196">
          <cell r="J196" t="str">
            <v>0,0</v>
          </cell>
        </row>
        <row r="197">
          <cell r="J197" t="str">
            <v>0,0</v>
          </cell>
        </row>
        <row r="198">
          <cell r="J198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 t="str">
            <v>0,0</v>
          </cell>
        </row>
        <row r="206">
          <cell r="J206" t="str">
            <v>0,0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4">
          <cell r="J214">
            <v>0</v>
          </cell>
        </row>
        <row r="215">
          <cell r="J215">
            <v>0</v>
          </cell>
        </row>
      </sheetData>
      <sheetData sheetId="4">
        <row r="35">
          <cell r="H35">
            <v>0</v>
          </cell>
        </row>
        <row r="36">
          <cell r="H36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 t="str">
            <v>0,0</v>
          </cell>
        </row>
        <row r="102">
          <cell r="H102">
            <v>0</v>
          </cell>
        </row>
        <row r="103">
          <cell r="H103" t="str">
            <v>0,0</v>
          </cell>
        </row>
        <row r="104">
          <cell r="H104" t="str">
            <v>0,0</v>
          </cell>
        </row>
        <row r="105">
          <cell r="H105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 t="str">
            <v>0,0</v>
          </cell>
        </row>
        <row r="113">
          <cell r="H113" t="str">
            <v>0,0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</sheetData>
      <sheetData sheetId="5">
        <row r="48">
          <cell r="J48">
            <v>0</v>
          </cell>
        </row>
        <row r="49">
          <cell r="J49">
            <v>0</v>
          </cell>
        </row>
        <row r="119">
          <cell r="J119">
            <v>0</v>
          </cell>
        </row>
        <row r="121">
          <cell r="J121" t="str">
            <v>0,0</v>
          </cell>
        </row>
        <row r="122">
          <cell r="J122" t="str">
            <v>0,0</v>
          </cell>
        </row>
        <row r="123">
          <cell r="J123" t="str">
            <v>0,0</v>
          </cell>
        </row>
        <row r="124">
          <cell r="J124" t="str">
            <v>0,0</v>
          </cell>
        </row>
        <row r="125">
          <cell r="J125" t="str">
            <v>0,0</v>
          </cell>
        </row>
        <row r="126">
          <cell r="J126">
            <v>0</v>
          </cell>
        </row>
        <row r="128">
          <cell r="J128" t="str">
            <v>0,0</v>
          </cell>
        </row>
        <row r="129">
          <cell r="J129" t="str">
            <v>0,0</v>
          </cell>
        </row>
        <row r="130">
          <cell r="J130" t="str">
            <v>0,0</v>
          </cell>
        </row>
        <row r="131">
          <cell r="J131" t="str">
            <v>0,0</v>
          </cell>
        </row>
        <row r="132">
          <cell r="J132" t="str">
            <v>0,0</v>
          </cell>
        </row>
        <row r="133">
          <cell r="J133" t="str">
            <v>0,0</v>
          </cell>
        </row>
        <row r="134">
          <cell r="J134" t="str">
            <v>0,0</v>
          </cell>
        </row>
        <row r="135">
          <cell r="J135" t="str">
            <v>0,0</v>
          </cell>
        </row>
        <row r="136">
          <cell r="J136" t="str">
            <v>0,0</v>
          </cell>
        </row>
        <row r="137">
          <cell r="J137" t="str">
            <v>0,0</v>
          </cell>
        </row>
        <row r="138">
          <cell r="J138" t="str">
            <v>0,0</v>
          </cell>
        </row>
        <row r="139">
          <cell r="J139">
            <v>0</v>
          </cell>
        </row>
        <row r="140">
          <cell r="J140">
            <v>0</v>
          </cell>
        </row>
        <row r="142">
          <cell r="J142">
            <v>0</v>
          </cell>
        </row>
        <row r="143">
          <cell r="J143">
            <v>0</v>
          </cell>
        </row>
      </sheetData>
      <sheetData sheetId="6">
        <row r="79">
          <cell r="L79">
            <v>0</v>
          </cell>
        </row>
        <row r="80">
          <cell r="L80">
            <v>13163841.700000001</v>
          </cell>
        </row>
        <row r="162">
          <cell r="L162">
            <v>0</v>
          </cell>
        </row>
        <row r="164">
          <cell r="L164">
            <v>28472.448636349163</v>
          </cell>
        </row>
        <row r="165">
          <cell r="L165" t="str">
            <v>0,0</v>
          </cell>
        </row>
        <row r="166">
          <cell r="L166">
            <v>0</v>
          </cell>
        </row>
        <row r="167">
          <cell r="L167" t="str">
            <v>0,0</v>
          </cell>
        </row>
        <row r="168">
          <cell r="L168" t="str">
            <v>0,0</v>
          </cell>
        </row>
        <row r="169">
          <cell r="L169">
            <v>28472.44863634916</v>
          </cell>
        </row>
        <row r="171">
          <cell r="L171">
            <v>31635.591283018857</v>
          </cell>
        </row>
        <row r="172">
          <cell r="L172">
            <v>21494.538264645857</v>
          </cell>
        </row>
        <row r="173">
          <cell r="L173">
            <v>-2565.0508964342707</v>
          </cell>
        </row>
        <row r="174">
          <cell r="L174">
            <v>55485.539597947369</v>
          </cell>
        </row>
        <row r="175">
          <cell r="L175">
            <v>146190.75767441862</v>
          </cell>
        </row>
        <row r="176">
          <cell r="L176" t="str">
            <v>0,0</v>
          </cell>
        </row>
        <row r="177">
          <cell r="L177" t="str">
            <v>0,0</v>
          </cell>
        </row>
        <row r="178">
          <cell r="L178">
            <v>23056.938666666669</v>
          </cell>
        </row>
        <row r="179">
          <cell r="L179">
            <v>82147.498876034078</v>
          </cell>
        </row>
        <row r="180">
          <cell r="L180">
            <v>143978.29127745848</v>
          </cell>
        </row>
        <row r="181">
          <cell r="L181">
            <v>53849.05447368422</v>
          </cell>
        </row>
        <row r="182">
          <cell r="L182">
            <v>555273.15921743994</v>
          </cell>
        </row>
        <row r="183">
          <cell r="L183">
            <v>583745.60785378912</v>
          </cell>
        </row>
      </sheetData>
      <sheetData sheetId="7">
        <row r="56">
          <cell r="C56">
            <v>0</v>
          </cell>
        </row>
        <row r="153">
          <cell r="C153">
            <v>0</v>
          </cell>
        </row>
        <row r="154">
          <cell r="C154" t="str">
            <v>0,0</v>
          </cell>
        </row>
        <row r="155">
          <cell r="C155">
            <v>0</v>
          </cell>
        </row>
        <row r="156">
          <cell r="C156" t="str">
            <v>0,0</v>
          </cell>
        </row>
        <row r="157">
          <cell r="C157" t="str">
            <v>0,0</v>
          </cell>
        </row>
        <row r="158">
          <cell r="C158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 t="str">
            <v>0,0</v>
          </cell>
        </row>
        <row r="166">
          <cell r="C166" t="str">
            <v>0,0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4">
          <cell r="C174">
            <v>0</v>
          </cell>
        </row>
      </sheetData>
      <sheetData sheetId="8">
        <row r="58">
          <cell r="I58">
            <v>0</v>
          </cell>
        </row>
        <row r="59">
          <cell r="I59">
            <v>507881.23000000004</v>
          </cell>
        </row>
        <row r="120">
          <cell r="I120">
            <v>0</v>
          </cell>
        </row>
        <row r="122">
          <cell r="I122">
            <v>441.39723626359705</v>
          </cell>
        </row>
        <row r="123">
          <cell r="I123" t="str">
            <v>0,0</v>
          </cell>
        </row>
        <row r="124">
          <cell r="I124">
            <v>-17419.145072961077</v>
          </cell>
        </row>
        <row r="125">
          <cell r="I125" t="str">
            <v>0,0</v>
          </cell>
        </row>
        <row r="126">
          <cell r="I126" t="str">
            <v>0,0</v>
          </cell>
        </row>
        <row r="127">
          <cell r="I127">
            <v>-16977.747836697479</v>
          </cell>
        </row>
        <row r="129">
          <cell r="I129">
            <v>2556.8491584905655</v>
          </cell>
        </row>
        <row r="130">
          <cell r="I130">
            <v>437.7931352910278</v>
          </cell>
        </row>
        <row r="131">
          <cell r="I131">
            <v>-58.524070768065307</v>
          </cell>
        </row>
        <row r="132">
          <cell r="I132">
            <v>7653.1778755789474</v>
          </cell>
        </row>
        <row r="133">
          <cell r="I133">
            <v>6961.4646511627916</v>
          </cell>
        </row>
        <row r="134">
          <cell r="I134" t="str">
            <v>0,0</v>
          </cell>
        </row>
        <row r="135">
          <cell r="I135" t="str">
            <v>0,0</v>
          </cell>
        </row>
        <row r="136">
          <cell r="I136">
            <v>2096.0853333333334</v>
          </cell>
        </row>
        <row r="137">
          <cell r="I137">
            <v>1273.5005490029298</v>
          </cell>
        </row>
        <row r="138">
          <cell r="I138">
            <v>2232.0391429451056</v>
          </cell>
        </row>
        <row r="139">
          <cell r="I139">
            <v>7427.4557894736845</v>
          </cell>
        </row>
        <row r="140">
          <cell r="I140">
            <v>30579.841564510323</v>
          </cell>
        </row>
        <row r="141">
          <cell r="I141">
            <v>13602.093727812842</v>
          </cell>
        </row>
      </sheetData>
      <sheetData sheetId="9"/>
      <sheetData sheetId="10">
        <row r="33">
          <cell r="F33">
            <v>0</v>
          </cell>
        </row>
        <row r="115">
          <cell r="F115">
            <v>0</v>
          </cell>
        </row>
        <row r="117">
          <cell r="F117">
            <v>0</v>
          </cell>
        </row>
        <row r="118">
          <cell r="F118" t="str">
            <v>0,0</v>
          </cell>
        </row>
        <row r="119">
          <cell r="F119">
            <v>0</v>
          </cell>
        </row>
        <row r="120">
          <cell r="F120" t="str">
            <v>0,0</v>
          </cell>
        </row>
        <row r="121">
          <cell r="F121" t="str">
            <v>0,0</v>
          </cell>
        </row>
        <row r="122">
          <cell r="F122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 t="str">
            <v>0,0</v>
          </cell>
        </row>
        <row r="130">
          <cell r="F130" t="str">
            <v>0,0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</sheetData>
      <sheetData sheetId="11">
        <row r="114">
          <cell r="C114">
            <v>0</v>
          </cell>
        </row>
        <row r="115">
          <cell r="C115" t="str">
            <v>0,0</v>
          </cell>
        </row>
        <row r="116">
          <cell r="C116">
            <v>0</v>
          </cell>
        </row>
        <row r="117">
          <cell r="C117" t="str">
            <v>0,0</v>
          </cell>
        </row>
        <row r="118">
          <cell r="C118" t="str">
            <v>0,0</v>
          </cell>
        </row>
        <row r="119">
          <cell r="C119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 t="str">
            <v>0,0</v>
          </cell>
        </row>
        <row r="127">
          <cell r="C127" t="str">
            <v>0,0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</sheetData>
      <sheetData sheetId="12">
        <row r="96">
          <cell r="C96">
            <v>0</v>
          </cell>
        </row>
        <row r="97">
          <cell r="C97" t="str">
            <v>0,0</v>
          </cell>
        </row>
        <row r="98">
          <cell r="C98">
            <v>0</v>
          </cell>
        </row>
        <row r="99">
          <cell r="C99" t="str">
            <v>0,0</v>
          </cell>
        </row>
        <row r="100">
          <cell r="C100" t="str">
            <v>0,0</v>
          </cell>
        </row>
        <row r="101">
          <cell r="C101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 t="str">
            <v>0,0</v>
          </cell>
        </row>
        <row r="109">
          <cell r="C109" t="str">
            <v>0,0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</sheetData>
      <sheetData sheetId="13">
        <row r="101">
          <cell r="C101">
            <v>0</v>
          </cell>
        </row>
        <row r="102">
          <cell r="C102" t="str">
            <v>0,0</v>
          </cell>
        </row>
        <row r="103">
          <cell r="C103">
            <v>0</v>
          </cell>
        </row>
        <row r="104">
          <cell r="C104" t="str">
            <v>0,0</v>
          </cell>
        </row>
        <row r="105">
          <cell r="C105" t="str">
            <v>0,0</v>
          </cell>
        </row>
        <row r="106">
          <cell r="C106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 t="str">
            <v>0,0</v>
          </cell>
        </row>
        <row r="114">
          <cell r="C114" t="str">
            <v>0,0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</sheetData>
      <sheetData sheetId="14">
        <row r="42">
          <cell r="G42">
            <v>0</v>
          </cell>
        </row>
        <row r="124">
          <cell r="G124">
            <v>0</v>
          </cell>
        </row>
        <row r="126">
          <cell r="G126">
            <v>0</v>
          </cell>
        </row>
        <row r="127">
          <cell r="G127" t="str">
            <v>0,0</v>
          </cell>
        </row>
        <row r="128">
          <cell r="G128">
            <v>0</v>
          </cell>
        </row>
        <row r="129">
          <cell r="G129" t="str">
            <v>0,0</v>
          </cell>
        </row>
        <row r="130">
          <cell r="G130" t="str">
            <v>0,0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 t="str">
            <v>0,0</v>
          </cell>
        </row>
        <row r="139">
          <cell r="G139" t="str">
            <v>0,0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</sheetData>
      <sheetData sheetId="15">
        <row r="44">
          <cell r="C44">
            <v>0</v>
          </cell>
        </row>
        <row r="121">
          <cell r="C121">
            <v>0</v>
          </cell>
        </row>
        <row r="122">
          <cell r="C122" t="str">
            <v>0,0</v>
          </cell>
        </row>
        <row r="123">
          <cell r="C123">
            <v>0</v>
          </cell>
        </row>
        <row r="124">
          <cell r="C124" t="str">
            <v>0,0</v>
          </cell>
        </row>
        <row r="125">
          <cell r="C125" t="str">
            <v>0,0</v>
          </cell>
        </row>
        <row r="126">
          <cell r="C126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 t="str">
            <v>0,0</v>
          </cell>
        </row>
        <row r="134">
          <cell r="C134" t="str">
            <v>0,0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2">
          <cell r="C142">
            <v>0</v>
          </cell>
        </row>
        <row r="143">
          <cell r="C143">
            <v>0</v>
          </cell>
        </row>
      </sheetData>
      <sheetData sheetId="16">
        <row r="49">
          <cell r="I49">
            <v>0</v>
          </cell>
        </row>
        <row r="50">
          <cell r="I50">
            <v>0</v>
          </cell>
        </row>
        <row r="120">
          <cell r="I120">
            <v>0</v>
          </cell>
        </row>
        <row r="122">
          <cell r="I122">
            <v>0</v>
          </cell>
        </row>
        <row r="123">
          <cell r="I123" t="str">
            <v>0,0</v>
          </cell>
        </row>
        <row r="124">
          <cell r="I124">
            <v>0</v>
          </cell>
        </row>
        <row r="125">
          <cell r="I125" t="str">
            <v>0,0</v>
          </cell>
        </row>
        <row r="126">
          <cell r="I126" t="str">
            <v>0,0</v>
          </cell>
        </row>
        <row r="127">
          <cell r="I127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 t="str">
            <v>0,0</v>
          </cell>
        </row>
        <row r="135">
          <cell r="I135" t="str">
            <v>0,0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</sheetData>
      <sheetData sheetId="17">
        <row r="36">
          <cell r="F36">
            <v>0</v>
          </cell>
        </row>
        <row r="37">
          <cell r="F37">
            <v>0</v>
          </cell>
        </row>
        <row r="107">
          <cell r="F107">
            <v>0</v>
          </cell>
        </row>
        <row r="109">
          <cell r="F109">
            <v>0</v>
          </cell>
        </row>
        <row r="110">
          <cell r="F110" t="str">
            <v>0,0</v>
          </cell>
        </row>
        <row r="111">
          <cell r="F111">
            <v>0</v>
          </cell>
        </row>
        <row r="112">
          <cell r="F112" t="str">
            <v>0,0</v>
          </cell>
        </row>
        <row r="113">
          <cell r="F113" t="str">
            <v>0,0</v>
          </cell>
        </row>
        <row r="114">
          <cell r="F114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 t="str">
            <v>0,0</v>
          </cell>
        </row>
        <row r="122">
          <cell r="F122" t="str">
            <v>0,0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30">
          <cell r="F130">
            <v>0</v>
          </cell>
        </row>
        <row r="131">
          <cell r="F131">
            <v>0</v>
          </cell>
        </row>
      </sheetData>
      <sheetData sheetId="18">
        <row r="47">
          <cell r="K47">
            <v>0</v>
          </cell>
        </row>
        <row r="48">
          <cell r="K48">
            <v>0</v>
          </cell>
        </row>
        <row r="115">
          <cell r="K115">
            <v>0</v>
          </cell>
        </row>
        <row r="117">
          <cell r="K117">
            <v>0</v>
          </cell>
        </row>
        <row r="118">
          <cell r="K118" t="str">
            <v>0,0</v>
          </cell>
        </row>
        <row r="119">
          <cell r="K119">
            <v>0</v>
          </cell>
        </row>
        <row r="120">
          <cell r="K120" t="str">
            <v>0,0</v>
          </cell>
        </row>
        <row r="121">
          <cell r="K121" t="str">
            <v>0,0</v>
          </cell>
        </row>
        <row r="122">
          <cell r="K122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 t="str">
            <v>0,0</v>
          </cell>
        </row>
        <row r="130">
          <cell r="K130" t="str">
            <v>0,0</v>
          </cell>
        </row>
        <row r="131">
          <cell r="K131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8">
          <cell r="K138">
            <v>0</v>
          </cell>
        </row>
        <row r="139">
          <cell r="K139">
            <v>0</v>
          </cell>
        </row>
      </sheetData>
      <sheetData sheetId="19">
        <row r="37">
          <cell r="J37">
            <v>0</v>
          </cell>
        </row>
        <row r="38">
          <cell r="J38">
            <v>0</v>
          </cell>
        </row>
        <row r="101">
          <cell r="J101">
            <v>0</v>
          </cell>
        </row>
        <row r="103">
          <cell r="J103">
            <v>0</v>
          </cell>
        </row>
        <row r="104">
          <cell r="J104" t="str">
            <v>0,0</v>
          </cell>
        </row>
        <row r="105">
          <cell r="J105">
            <v>0</v>
          </cell>
        </row>
        <row r="106">
          <cell r="J106" t="str">
            <v>0,0</v>
          </cell>
        </row>
        <row r="107">
          <cell r="J107" t="str">
            <v>0,0</v>
          </cell>
        </row>
        <row r="108">
          <cell r="J108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 t="str">
            <v>0,0</v>
          </cell>
        </row>
        <row r="116">
          <cell r="J116" t="str">
            <v>0,0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4">
          <cell r="J124">
            <v>0</v>
          </cell>
        </row>
        <row r="125">
          <cell r="J125">
            <v>0</v>
          </cell>
        </row>
      </sheetData>
      <sheetData sheetId="20">
        <row r="37">
          <cell r="C37">
            <v>0</v>
          </cell>
        </row>
        <row r="114">
          <cell r="C114">
            <v>0</v>
          </cell>
        </row>
        <row r="115">
          <cell r="C115" t="str">
            <v>0,0</v>
          </cell>
        </row>
        <row r="116">
          <cell r="C116">
            <v>0</v>
          </cell>
        </row>
        <row r="117">
          <cell r="C117" t="str">
            <v>0,0</v>
          </cell>
        </row>
        <row r="118">
          <cell r="C118" t="str">
            <v>0,0</v>
          </cell>
        </row>
        <row r="119">
          <cell r="C119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 t="str">
            <v>0,0</v>
          </cell>
        </row>
        <row r="127">
          <cell r="C127" t="str">
            <v>0,0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5">
          <cell r="C135">
            <v>0</v>
          </cell>
        </row>
        <row r="136">
          <cell r="C136">
            <v>0</v>
          </cell>
        </row>
      </sheetData>
      <sheetData sheetId="21">
        <row r="40">
          <cell r="G40">
            <v>0</v>
          </cell>
        </row>
        <row r="41">
          <cell r="G41">
            <v>0</v>
          </cell>
        </row>
        <row r="129">
          <cell r="G129">
            <v>0</v>
          </cell>
        </row>
        <row r="131">
          <cell r="G131">
            <v>0</v>
          </cell>
        </row>
        <row r="132">
          <cell r="G132" t="str">
            <v>0,0</v>
          </cell>
        </row>
        <row r="133">
          <cell r="G133">
            <v>0</v>
          </cell>
        </row>
        <row r="134">
          <cell r="G134" t="str">
            <v>0,0</v>
          </cell>
        </row>
        <row r="135">
          <cell r="G135" t="str">
            <v>0,0</v>
          </cell>
        </row>
        <row r="136">
          <cell r="G136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 t="str">
            <v>0,0</v>
          </cell>
        </row>
        <row r="144">
          <cell r="G144" t="str">
            <v>0,0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2">
          <cell r="G152">
            <v>0</v>
          </cell>
        </row>
        <row r="153">
          <cell r="G153">
            <v>0</v>
          </cell>
        </row>
      </sheetData>
      <sheetData sheetId="22">
        <row r="41">
          <cell r="C41">
            <v>0</v>
          </cell>
        </row>
        <row r="105">
          <cell r="C105">
            <v>0</v>
          </cell>
        </row>
        <row r="106">
          <cell r="C106" t="str">
            <v>0,0</v>
          </cell>
        </row>
        <row r="107">
          <cell r="C107">
            <v>0</v>
          </cell>
        </row>
        <row r="108">
          <cell r="C108" t="str">
            <v>0,0</v>
          </cell>
        </row>
        <row r="109">
          <cell r="C109" t="str">
            <v>0,0</v>
          </cell>
        </row>
        <row r="110">
          <cell r="C110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 t="str">
            <v>0,0</v>
          </cell>
        </row>
        <row r="118">
          <cell r="C118" t="str">
            <v>0,0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6">
          <cell r="C126">
            <v>0</v>
          </cell>
        </row>
        <row r="127">
          <cell r="C127">
            <v>0</v>
          </cell>
        </row>
      </sheetData>
      <sheetData sheetId="23">
        <row r="36">
          <cell r="C36">
            <v>0</v>
          </cell>
        </row>
        <row r="100">
          <cell r="C100">
            <v>0</v>
          </cell>
        </row>
        <row r="101">
          <cell r="C101" t="str">
            <v>0,0</v>
          </cell>
        </row>
        <row r="102">
          <cell r="C102">
            <v>0</v>
          </cell>
        </row>
        <row r="103">
          <cell r="C103" t="str">
            <v>0,0</v>
          </cell>
        </row>
        <row r="104">
          <cell r="C104" t="str">
            <v>0,0</v>
          </cell>
        </row>
        <row r="105">
          <cell r="C105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 t="str">
            <v>0,0</v>
          </cell>
        </row>
        <row r="113">
          <cell r="C113" t="str">
            <v>0,0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1">
          <cell r="C121">
            <v>0</v>
          </cell>
        </row>
        <row r="122">
          <cell r="C12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RDANZE (2)"/>
      <sheetName val="DISCORDANZE"/>
      <sheetName val="Imp. RESIDUO per CLIENTE (2)"/>
      <sheetName val="IREN_AMAIE"/>
      <sheetName val="Imp. RESIDUO per CLIENTE"/>
      <sheetName val="Macro1"/>
    </sheetNames>
    <sheetDataSet>
      <sheetData sheetId="0"/>
      <sheetData sheetId="1"/>
      <sheetData sheetId="2"/>
      <sheetData sheetId="3"/>
      <sheetData sheetId="4"/>
      <sheetData sheetId="5">
        <row r="244">
          <cell r="A244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0161-3BA2-4F55-9E39-3709B387F572}">
  <sheetPr>
    <tabColor rgb="FF00B050"/>
    <pageSetUpPr fitToPage="1"/>
  </sheetPr>
  <dimension ref="A1:FM111"/>
  <sheetViews>
    <sheetView tabSelected="1" zoomScale="70" zoomScaleNormal="70" workbookViewId="0">
      <pane ySplit="6" topLeftCell="A7" activePane="bottomLeft" state="frozen"/>
      <selection pane="bottomLeft" activeCell="A14" sqref="A14"/>
    </sheetView>
  </sheetViews>
  <sheetFormatPr defaultColWidth="9.08984375" defaultRowHeight="11.15" customHeight="1" x14ac:dyDescent="0.25"/>
  <cols>
    <col min="1" max="1" width="7.36328125" style="2" customWidth="1"/>
    <col min="2" max="2" width="35.6328125" style="2" customWidth="1"/>
    <col min="3" max="3" width="14.6328125" style="3" hidden="1" customWidth="1"/>
    <col min="4" max="4" width="16.453125" style="3" hidden="1" customWidth="1"/>
    <col min="5" max="5" width="17.08984375" style="3" hidden="1" customWidth="1"/>
    <col min="6" max="6" width="14.6328125" style="3" customWidth="1"/>
    <col min="7" max="7" width="14.36328125" style="3" bestFit="1" customWidth="1" collapsed="1"/>
    <col min="8" max="8" width="14.6328125" style="3" hidden="1" customWidth="1"/>
    <col min="9" max="11" width="14.6328125" style="3" customWidth="1"/>
    <col min="12" max="12" width="14.6328125" style="3" customWidth="1" collapsed="1"/>
    <col min="13" max="14" width="14.6328125" style="3" customWidth="1"/>
    <col min="15" max="23" width="14.6328125" style="3" hidden="1" customWidth="1"/>
    <col min="24" max="24" width="14.6328125" style="3" hidden="1" customWidth="1" collapsed="1"/>
    <col min="25" max="25" width="16.453125" style="3" bestFit="1" customWidth="1"/>
    <col min="26" max="26" width="13" style="3" customWidth="1"/>
    <col min="27" max="27" width="14.6328125" style="3" hidden="1" customWidth="1"/>
    <col min="28" max="28" width="15.08984375" style="44" customWidth="1"/>
    <col min="29" max="29" width="11.54296875" style="3" bestFit="1" customWidth="1"/>
    <col min="30" max="167" width="9.08984375" style="3"/>
    <col min="168" max="16384" width="9.08984375" style="2"/>
  </cols>
  <sheetData>
    <row r="1" spans="1:167" ht="10" x14ac:dyDescent="0.25">
      <c r="A1" s="1" t="s">
        <v>0</v>
      </c>
      <c r="AB1" s="3"/>
    </row>
    <row r="2" spans="1:167" ht="11.15" customHeight="1" x14ac:dyDescent="0.25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167" ht="11.15" customHeight="1" thickBot="1" x14ac:dyDescent="0.3"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167" s="14" customFormat="1" ht="10.5" x14ac:dyDescent="0.25">
      <c r="A4" s="6"/>
      <c r="B4" s="7"/>
      <c r="C4" s="8"/>
      <c r="D4" s="8"/>
      <c r="E4" s="8"/>
      <c r="F4" s="8"/>
      <c r="G4" s="8"/>
      <c r="H4" s="8"/>
      <c r="I4" s="8"/>
      <c r="J4" s="8"/>
      <c r="K4" s="9" t="s">
        <v>1</v>
      </c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10"/>
      <c r="Z4" s="11"/>
      <c r="AA4" s="11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</row>
    <row r="5" spans="1:167" s="14" customFormat="1" ht="11.15" customHeight="1" thickBot="1" x14ac:dyDescent="0.3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  <c r="Z5" s="19"/>
      <c r="AA5" s="19"/>
      <c r="AB5" s="20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</row>
    <row r="6" spans="1:167" s="3" customFormat="1" ht="78.75" customHeight="1" thickBot="1" x14ac:dyDescent="0.3">
      <c r="A6" s="21" t="s">
        <v>2</v>
      </c>
      <c r="B6" s="22"/>
      <c r="C6" s="23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5" t="s">
        <v>96</v>
      </c>
      <c r="J6" s="25" t="s">
        <v>97</v>
      </c>
      <c r="K6" s="24" t="s">
        <v>98</v>
      </c>
      <c r="L6" s="24" t="s">
        <v>99</v>
      </c>
      <c r="M6" s="24" t="s">
        <v>100</v>
      </c>
      <c r="N6" s="24" t="s">
        <v>101</v>
      </c>
      <c r="O6" s="24" t="s">
        <v>9</v>
      </c>
      <c r="P6" s="24" t="s">
        <v>10</v>
      </c>
      <c r="Q6" s="24" t="s">
        <v>11</v>
      </c>
      <c r="R6" s="24" t="s">
        <v>12</v>
      </c>
      <c r="S6" s="24" t="s">
        <v>13</v>
      </c>
      <c r="T6" s="24" t="s">
        <v>14</v>
      </c>
      <c r="U6" s="24" t="s">
        <v>15</v>
      </c>
      <c r="V6" s="24" t="s">
        <v>16</v>
      </c>
      <c r="W6" s="24" t="s">
        <v>17</v>
      </c>
      <c r="X6" s="26"/>
      <c r="Y6" s="12" t="s">
        <v>18</v>
      </c>
      <c r="Z6" s="27" t="s">
        <v>32</v>
      </c>
      <c r="AA6" s="27" t="s">
        <v>33</v>
      </c>
      <c r="AB6" s="27" t="s">
        <v>34</v>
      </c>
    </row>
    <row r="7" spans="1:167" ht="21" customHeight="1" x14ac:dyDescent="0.25">
      <c r="A7" s="28" t="s">
        <v>35</v>
      </c>
      <c r="B7" s="29" t="s">
        <v>36</v>
      </c>
      <c r="C7" s="30"/>
      <c r="D7" s="31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2"/>
      <c r="Y7" s="33"/>
      <c r="Z7" s="34"/>
      <c r="AA7" s="34"/>
      <c r="AB7" s="34"/>
    </row>
    <row r="8" spans="1:167" ht="21" customHeight="1" x14ac:dyDescent="0.25">
      <c r="A8" s="35" t="s">
        <v>37</v>
      </c>
      <c r="B8" s="36" t="s">
        <v>38</v>
      </c>
      <c r="C8" s="37">
        <f>'[1]CE 1'!C8</f>
        <v>0</v>
      </c>
      <c r="D8" s="38">
        <f>'[1]CE 1'!D8</f>
        <v>0</v>
      </c>
      <c r="E8" s="39">
        <f>'[1]CE 1'!E8</f>
        <v>0</v>
      </c>
      <c r="F8" s="117">
        <f>'[1]CE 1'!F8</f>
        <v>6015758.4100000011</v>
      </c>
      <c r="G8" s="117">
        <f>'[1]CE 1'!G8</f>
        <v>93259.95</v>
      </c>
      <c r="H8" s="117">
        <f>'[1]CE 1'!H8</f>
        <v>0</v>
      </c>
      <c r="I8" s="117">
        <v>764432.11</v>
      </c>
      <c r="J8" s="117">
        <v>0</v>
      </c>
      <c r="K8" s="117">
        <v>8277955.0499999821</v>
      </c>
      <c r="L8" s="117">
        <v>0</v>
      </c>
      <c r="M8" s="117">
        <v>0</v>
      </c>
      <c r="N8" s="117">
        <v>0</v>
      </c>
      <c r="O8" s="117">
        <f>'[1]CE 1'!O8</f>
        <v>0</v>
      </c>
      <c r="P8" s="117">
        <f>'[1]CE 1'!P8</f>
        <v>0</v>
      </c>
      <c r="Q8" s="117">
        <f>'[1]CE 1'!Q8</f>
        <v>0</v>
      </c>
      <c r="R8" s="117">
        <f>'[1]CE 1'!R8</f>
        <v>0</v>
      </c>
      <c r="S8" s="117">
        <f>'[1]CE 1'!S8</f>
        <v>0</v>
      </c>
      <c r="T8" s="117">
        <f>'[1]CE 1'!T8</f>
        <v>0</v>
      </c>
      <c r="U8" s="117">
        <f>'[1]CE 1'!U8</f>
        <v>0</v>
      </c>
      <c r="V8" s="117">
        <f>'[1]CE 1'!V8</f>
        <v>0</v>
      </c>
      <c r="W8" s="117">
        <f>'[1]CE 1'!W8</f>
        <v>0</v>
      </c>
      <c r="X8" s="118"/>
      <c r="Y8" s="119">
        <f>'[1]CE 1'!Y8</f>
        <v>15151405.519999981</v>
      </c>
      <c r="Z8" s="120"/>
      <c r="AA8" s="119">
        <f>'[1]CE 1'!AS8</f>
        <v>0</v>
      </c>
      <c r="AB8" s="119">
        <f>+Y8</f>
        <v>15151405.519999981</v>
      </c>
    </row>
    <row r="9" spans="1:167" ht="21" customHeight="1" x14ac:dyDescent="0.25">
      <c r="A9" s="35" t="s">
        <v>39</v>
      </c>
      <c r="B9" s="36" t="s">
        <v>40</v>
      </c>
      <c r="C9" s="37">
        <f>'[1]CE 1'!C9</f>
        <v>0</v>
      </c>
      <c r="D9" s="38">
        <f>'[1]CE 1'!D9</f>
        <v>0</v>
      </c>
      <c r="E9" s="39">
        <f>'[1]CE 1'!E9</f>
        <v>0</v>
      </c>
      <c r="F9" s="117">
        <f>'[1]CE 1'!F9</f>
        <v>0</v>
      </c>
      <c r="G9" s="117">
        <f>'[1]CE 1'!G9</f>
        <v>0</v>
      </c>
      <c r="H9" s="117">
        <f>'[1]CE 1'!H9</f>
        <v>0</v>
      </c>
      <c r="I9" s="117"/>
      <c r="J9" s="117">
        <v>0</v>
      </c>
      <c r="K9" s="117"/>
      <c r="L9" s="117"/>
      <c r="M9" s="117">
        <v>0</v>
      </c>
      <c r="N9" s="117">
        <v>0</v>
      </c>
      <c r="O9" s="117">
        <f>'[1]CE 1'!O9</f>
        <v>0</v>
      </c>
      <c r="P9" s="117">
        <f>'[1]CE 1'!P9</f>
        <v>0</v>
      </c>
      <c r="Q9" s="117">
        <f>'[1]CE 1'!Q9</f>
        <v>0</v>
      </c>
      <c r="R9" s="117">
        <f>'[1]CE 1'!R9</f>
        <v>0</v>
      </c>
      <c r="S9" s="117">
        <f>'[1]CE 1'!S9</f>
        <v>0</v>
      </c>
      <c r="T9" s="117">
        <f>'[1]CE 1'!T9</f>
        <v>0</v>
      </c>
      <c r="U9" s="117">
        <f>'[1]CE 1'!U9</f>
        <v>0</v>
      </c>
      <c r="V9" s="117">
        <f>'[1]CE 1'!V9</f>
        <v>0</v>
      </c>
      <c r="W9" s="117">
        <f>'[1]CE 1'!W9</f>
        <v>0</v>
      </c>
      <c r="X9" s="118"/>
      <c r="Y9" s="119">
        <f>'[1]CE 1'!Y9</f>
        <v>0</v>
      </c>
      <c r="Z9" s="120"/>
      <c r="AA9" s="119">
        <f>'[1]CE 1'!AS9</f>
        <v>0</v>
      </c>
      <c r="AB9" s="119">
        <f t="shared" ref="AB9:AB16" si="0">+Y9</f>
        <v>0</v>
      </c>
    </row>
    <row r="10" spans="1:167" ht="21" customHeight="1" x14ac:dyDescent="0.25">
      <c r="A10" s="35" t="s">
        <v>41</v>
      </c>
      <c r="B10" s="36" t="s">
        <v>42</v>
      </c>
      <c r="C10" s="37">
        <f>'[1]CE 1'!C10</f>
        <v>0</v>
      </c>
      <c r="D10" s="38">
        <f>'[1]CE 1'!D10</f>
        <v>0</v>
      </c>
      <c r="E10" s="39">
        <f>'[1]CE 1'!E10</f>
        <v>0</v>
      </c>
      <c r="F10" s="117">
        <f>'[1]CE 1'!F10</f>
        <v>0</v>
      </c>
      <c r="G10" s="117">
        <f>'[1]CE 1'!G10</f>
        <v>0</v>
      </c>
      <c r="H10" s="117">
        <f>'[1]CE 1'!H10</f>
        <v>0</v>
      </c>
      <c r="I10" s="117">
        <v>23144.87</v>
      </c>
      <c r="J10" s="117">
        <v>0</v>
      </c>
      <c r="K10" s="117">
        <v>4420.5500000000029</v>
      </c>
      <c r="L10" s="117">
        <v>0</v>
      </c>
      <c r="M10" s="117">
        <v>0</v>
      </c>
      <c r="N10" s="117">
        <v>0</v>
      </c>
      <c r="O10" s="117">
        <f>'[1]CE 1'!O10</f>
        <v>0</v>
      </c>
      <c r="P10" s="117">
        <f>'[1]CE 1'!P10</f>
        <v>0</v>
      </c>
      <c r="Q10" s="117">
        <f>'[1]CE 1'!Q10</f>
        <v>0</v>
      </c>
      <c r="R10" s="117">
        <f>'[1]CE 1'!R10</f>
        <v>0</v>
      </c>
      <c r="S10" s="117">
        <f>'[1]CE 1'!S10</f>
        <v>0</v>
      </c>
      <c r="T10" s="117">
        <f>'[1]CE 1'!T10</f>
        <v>0</v>
      </c>
      <c r="U10" s="117">
        <f>'[1]CE 1'!U10</f>
        <v>0</v>
      </c>
      <c r="V10" s="117">
        <f>'[1]CE 1'!V10</f>
        <v>0</v>
      </c>
      <c r="W10" s="117">
        <f>'[1]CE 1'!W10</f>
        <v>0</v>
      </c>
      <c r="X10" s="118"/>
      <c r="Y10" s="119">
        <f>'[1]CE 1'!Y10</f>
        <v>27565.42</v>
      </c>
      <c r="Z10" s="120"/>
      <c r="AA10" s="119">
        <f>'[1]CE 1'!AS10</f>
        <v>0</v>
      </c>
      <c r="AB10" s="119">
        <f t="shared" si="0"/>
        <v>27565.42</v>
      </c>
    </row>
    <row r="11" spans="1:167" ht="21" customHeight="1" x14ac:dyDescent="0.25">
      <c r="A11" s="35" t="s">
        <v>43</v>
      </c>
      <c r="B11" s="36" t="s">
        <v>44</v>
      </c>
      <c r="C11" s="37">
        <f>'[1]CE 1'!C11</f>
        <v>0</v>
      </c>
      <c r="D11" s="38">
        <f>'[1]CE 1'!D11</f>
        <v>0</v>
      </c>
      <c r="E11" s="39">
        <f>'[1]CE 1'!E11</f>
        <v>0</v>
      </c>
      <c r="F11" s="117">
        <f>'[1]CE 1'!F11</f>
        <v>750523.58000000007</v>
      </c>
      <c r="G11" s="117">
        <f>'[1]CE 1'!G11</f>
        <v>0</v>
      </c>
      <c r="H11" s="117">
        <f>'[1]CE 1'!H11</f>
        <v>0</v>
      </c>
      <c r="I11" s="117">
        <v>0</v>
      </c>
      <c r="J11" s="117">
        <v>0</v>
      </c>
      <c r="K11" s="117">
        <v>1198249.06</v>
      </c>
      <c r="L11" s="117">
        <v>0</v>
      </c>
      <c r="M11" s="117">
        <v>0</v>
      </c>
      <c r="N11" s="117">
        <v>0</v>
      </c>
      <c r="O11" s="117">
        <f>'[1]CE 1'!O11</f>
        <v>0</v>
      </c>
      <c r="P11" s="117">
        <f>'[1]CE 1'!P11</f>
        <v>0</v>
      </c>
      <c r="Q11" s="117">
        <f>'[1]CE 1'!Q11</f>
        <v>0</v>
      </c>
      <c r="R11" s="117">
        <f>'[1]CE 1'!R11</f>
        <v>0</v>
      </c>
      <c r="S11" s="117">
        <f>'[1]CE 1'!S11</f>
        <v>0</v>
      </c>
      <c r="T11" s="117">
        <f>'[1]CE 1'!T11</f>
        <v>0</v>
      </c>
      <c r="U11" s="117">
        <f>'[1]CE 1'!U11</f>
        <v>0</v>
      </c>
      <c r="V11" s="117">
        <f>'[1]CE 1'!V11</f>
        <v>0</v>
      </c>
      <c r="W11" s="117">
        <f>'[1]CE 1'!W11</f>
        <v>0</v>
      </c>
      <c r="X11" s="118"/>
      <c r="Y11" s="119">
        <f>'[1]CE 1'!Y11</f>
        <v>1948772.6400000001</v>
      </c>
      <c r="Z11" s="120"/>
      <c r="AA11" s="119">
        <f>'[1]CE 1'!AS11</f>
        <v>0</v>
      </c>
      <c r="AB11" s="119">
        <f t="shared" si="0"/>
        <v>1948772.6400000001</v>
      </c>
    </row>
    <row r="12" spans="1:167" ht="21" customHeight="1" x14ac:dyDescent="0.25">
      <c r="A12" s="35" t="s">
        <v>45</v>
      </c>
      <c r="B12" s="36" t="s">
        <v>46</v>
      </c>
      <c r="C12" s="37">
        <f>'[1]CE 1'!C12</f>
        <v>0</v>
      </c>
      <c r="D12" s="38">
        <f>'[1]CE 1'!D12</f>
        <v>0</v>
      </c>
      <c r="E12" s="39">
        <f>'[1]CE 1'!E12</f>
        <v>0</v>
      </c>
      <c r="F12" s="117">
        <f>'[1]CE 1'!F12</f>
        <v>6397559.71</v>
      </c>
      <c r="G12" s="117">
        <f>'[1]CE 1'!G12</f>
        <v>414621.28</v>
      </c>
      <c r="H12" s="117">
        <f>'[1]CE 1'!H12</f>
        <v>0</v>
      </c>
      <c r="I12" s="117">
        <v>6593.45</v>
      </c>
      <c r="J12" s="117">
        <v>12078.12</v>
      </c>
      <c r="K12" s="117">
        <v>971721.81</v>
      </c>
      <c r="L12" s="117">
        <v>63330.119999999995</v>
      </c>
      <c r="M12" s="117">
        <v>0</v>
      </c>
      <c r="N12" s="117">
        <v>0</v>
      </c>
      <c r="O12" s="117">
        <f>'[1]CE 1'!O12</f>
        <v>0</v>
      </c>
      <c r="P12" s="117">
        <f>'[1]CE 1'!P12</f>
        <v>0</v>
      </c>
      <c r="Q12" s="117">
        <f>'[1]CE 1'!Q12</f>
        <v>0</v>
      </c>
      <c r="R12" s="117">
        <f>'[1]CE 1'!R12</f>
        <v>0</v>
      </c>
      <c r="S12" s="117">
        <f>'[1]CE 1'!S12</f>
        <v>0</v>
      </c>
      <c r="T12" s="117">
        <f>'[1]CE 1'!T12</f>
        <v>0</v>
      </c>
      <c r="U12" s="117">
        <f>'[1]CE 1'!U12</f>
        <v>0</v>
      </c>
      <c r="V12" s="117">
        <f>'[1]CE 1'!V12</f>
        <v>0</v>
      </c>
      <c r="W12" s="117">
        <f>'[1]CE 1'!W12</f>
        <v>0</v>
      </c>
      <c r="X12" s="118"/>
      <c r="Y12" s="119">
        <f>'[1]CE 1'!Y12</f>
        <v>7865904.4900000002</v>
      </c>
      <c r="Z12" s="120"/>
      <c r="AA12" s="119">
        <f>'[1]CE 1'!AS12</f>
        <v>0</v>
      </c>
      <c r="AB12" s="119">
        <f t="shared" si="0"/>
        <v>7865904.4900000002</v>
      </c>
    </row>
    <row r="13" spans="1:167" s="45" customFormat="1" ht="21" customHeight="1" x14ac:dyDescent="0.25">
      <c r="A13" s="35"/>
      <c r="B13" s="40" t="s">
        <v>47</v>
      </c>
      <c r="C13" s="41">
        <f>'[1]CE 1'!C13</f>
        <v>0</v>
      </c>
      <c r="D13" s="42">
        <f>'[1]CE 1'!D13</f>
        <v>0</v>
      </c>
      <c r="E13" s="43">
        <f>'[1]CE 1'!E13</f>
        <v>0</v>
      </c>
      <c r="F13" s="121">
        <f>'[1]CE 1'!F13</f>
        <v>13163841.700000001</v>
      </c>
      <c r="G13" s="121">
        <f>'[1]CE 1'!G13</f>
        <v>507881.23000000004</v>
      </c>
      <c r="H13" s="121">
        <f>'[1]CE 1'!H13</f>
        <v>0</v>
      </c>
      <c r="I13" s="121">
        <v>794170.42999999993</v>
      </c>
      <c r="J13" s="121">
        <v>12078.12</v>
      </c>
      <c r="K13" s="121">
        <v>10452346.469999982</v>
      </c>
      <c r="L13" s="121">
        <v>63330.119999999995</v>
      </c>
      <c r="M13" s="121">
        <v>0</v>
      </c>
      <c r="N13" s="121">
        <v>0</v>
      </c>
      <c r="O13" s="121">
        <f>'[1]CE 1'!O13</f>
        <v>0</v>
      </c>
      <c r="P13" s="121">
        <f>'[1]CE 1'!P13</f>
        <v>0</v>
      </c>
      <c r="Q13" s="121">
        <f>'[1]CE 1'!Q13</f>
        <v>0</v>
      </c>
      <c r="R13" s="121">
        <f>'[1]CE 1'!R13</f>
        <v>0</v>
      </c>
      <c r="S13" s="121">
        <f>'[1]CE 1'!S13</f>
        <v>0</v>
      </c>
      <c r="T13" s="121">
        <f>'[1]CE 1'!T13</f>
        <v>0</v>
      </c>
      <c r="U13" s="121">
        <f>'[1]CE 1'!U13</f>
        <v>0</v>
      </c>
      <c r="V13" s="121">
        <f>'[1]CE 1'!V13</f>
        <v>0</v>
      </c>
      <c r="W13" s="121">
        <f>'[1]CE 1'!W13</f>
        <v>0</v>
      </c>
      <c r="X13" s="122"/>
      <c r="Y13" s="119">
        <f>'[1]CE 1'!Y13</f>
        <v>24993648.069999982</v>
      </c>
      <c r="Z13" s="120"/>
      <c r="AA13" s="119">
        <f>'[1]CE 1'!AS13</f>
        <v>0</v>
      </c>
      <c r="AB13" s="119">
        <f t="shared" si="0"/>
        <v>24993648.069999982</v>
      </c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</row>
    <row r="14" spans="1:167" s="45" customFormat="1" ht="31.5" customHeight="1" x14ac:dyDescent="0.25">
      <c r="A14" s="46"/>
      <c r="B14" s="40" t="s">
        <v>48</v>
      </c>
      <c r="C14" s="47"/>
      <c r="D14" s="48"/>
      <c r="E14" s="49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4"/>
      <c r="Y14" s="125"/>
      <c r="Z14" s="120"/>
      <c r="AA14" s="119"/>
      <c r="AB14" s="119">
        <f t="shared" si="0"/>
        <v>0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pans="1:167" s="45" customFormat="1" ht="21" customHeight="1" x14ac:dyDescent="0.25">
      <c r="A15" s="46"/>
      <c r="B15" s="40" t="s">
        <v>49</v>
      </c>
      <c r="C15" s="41">
        <f>'[1]CE PROD EE'!J81</f>
        <v>0</v>
      </c>
      <c r="D15" s="42">
        <f>'[1]CE TRAS EE'!H35</f>
        <v>0</v>
      </c>
      <c r="E15" s="43">
        <f>'[1]CE DISP EE '!J48</f>
        <v>0</v>
      </c>
      <c r="F15" s="121">
        <f>'[1]CE DIST EE'!L79</f>
        <v>0</v>
      </c>
      <c r="G15" s="121">
        <f>'[1]CE MIS EE'!I58</f>
        <v>0</v>
      </c>
      <c r="H15" s="121">
        <f>'[1]CE VEN I EE'!C55</f>
        <v>0</v>
      </c>
      <c r="I15" s="121">
        <f>'[1]CE VEND LIB EE'!C35</f>
        <v>0</v>
      </c>
      <c r="J15" s="121">
        <f>'[1]CE VEND TUT EE'!F33</f>
        <v>0</v>
      </c>
      <c r="K15" s="121">
        <f>'[1]CE EE EST'!C30</f>
        <v>0</v>
      </c>
      <c r="L15" s="121">
        <f>'[1]CE SISTAN'!C28</f>
        <v>0</v>
      </c>
      <c r="M15" s="121">
        <f>'[1]CE COL GAS'!C32</f>
        <v>0</v>
      </c>
      <c r="N15" s="121">
        <f>'[1]CE RIG GNL'!G42</f>
        <v>0</v>
      </c>
      <c r="O15" s="121">
        <f>'[1]CE STO GAS'!C43</f>
        <v>0</v>
      </c>
      <c r="P15" s="121">
        <f>'[1]CE TRAS GAS'!I49</f>
        <v>0</v>
      </c>
      <c r="Q15" s="121">
        <f>'[1]CE DISP GAS'!F36</f>
        <v>0</v>
      </c>
      <c r="R15" s="121">
        <f>'[1]CE DIST GAS'!K47</f>
        <v>0</v>
      </c>
      <c r="S15" s="121">
        <f>'[1]CE MIS GAS'!J37</f>
        <v>0</v>
      </c>
      <c r="T15" s="121">
        <f>'[1]CE VEN I GAS'!C36</f>
        <v>0</v>
      </c>
      <c r="U15" s="121">
        <f>'[1]CE VEN F GAS'!G40</f>
        <v>0</v>
      </c>
      <c r="V15" s="121">
        <f>'[1]CE GAS DIV'!C40</f>
        <v>0</v>
      </c>
      <c r="W15" s="121">
        <f>'[1]CE GAS EST'!C35</f>
        <v>0</v>
      </c>
      <c r="X15" s="122"/>
      <c r="Y15" s="119">
        <f>SUM(C15:X15)</f>
        <v>0</v>
      </c>
      <c r="Z15" s="120"/>
      <c r="AA15" s="119"/>
      <c r="AB15" s="119">
        <f t="shared" si="0"/>
        <v>0</v>
      </c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pans="1:167" s="45" customFormat="1" ht="31.5" customHeight="1" thickBot="1" x14ac:dyDescent="0.3">
      <c r="A16" s="50"/>
      <c r="B16" s="51" t="s">
        <v>50</v>
      </c>
      <c r="C16" s="52">
        <f>'[1]CE PROD EE'!J82</f>
        <v>0</v>
      </c>
      <c r="D16" s="53">
        <f>'[1]CE TRAS EE'!H36</f>
        <v>0</v>
      </c>
      <c r="E16" s="54">
        <f>'[1]CE DISP EE '!J49</f>
        <v>0</v>
      </c>
      <c r="F16" s="126">
        <f>'[1]CE DIST EE'!L80</f>
        <v>13163841.700000001</v>
      </c>
      <c r="G16" s="126">
        <f>'[1]CE MIS EE'!I59</f>
        <v>507881.23000000004</v>
      </c>
      <c r="H16" s="126">
        <f>'[1]CE VEN I EE'!C56</f>
        <v>0</v>
      </c>
      <c r="I16" s="126">
        <f>+I13</f>
        <v>794170.42999999993</v>
      </c>
      <c r="J16" s="126">
        <f>+J13</f>
        <v>12078.12</v>
      </c>
      <c r="K16" s="126">
        <f>+K13</f>
        <v>10452346.469999982</v>
      </c>
      <c r="L16" s="126">
        <f>+L13</f>
        <v>63330.119999999995</v>
      </c>
      <c r="M16" s="126">
        <f>+M13</f>
        <v>0</v>
      </c>
      <c r="N16" s="126">
        <f>+N13</f>
        <v>0</v>
      </c>
      <c r="O16" s="126">
        <f>'[1]CE STO GAS'!C44</f>
        <v>0</v>
      </c>
      <c r="P16" s="126">
        <f>'[1]CE TRAS GAS'!I50</f>
        <v>0</v>
      </c>
      <c r="Q16" s="126">
        <f>'[1]CE DISP GAS'!F37</f>
        <v>0</v>
      </c>
      <c r="R16" s="126">
        <f>'[1]CE DIST GAS'!K48</f>
        <v>0</v>
      </c>
      <c r="S16" s="126">
        <f>'[1]CE MIS GAS'!J38</f>
        <v>0</v>
      </c>
      <c r="T16" s="126">
        <f>'[1]CE VEN I GAS'!C37</f>
        <v>0</v>
      </c>
      <c r="U16" s="126">
        <f>'[1]CE VEN F GAS'!G41</f>
        <v>0</v>
      </c>
      <c r="V16" s="126">
        <f>'[1]CE GAS DIV'!C41</f>
        <v>0</v>
      </c>
      <c r="W16" s="126">
        <f>'[1]CE GAS EST'!C36</f>
        <v>0</v>
      </c>
      <c r="X16" s="122"/>
      <c r="Y16" s="127">
        <f>SUM(C16:X16)</f>
        <v>24993648.069999982</v>
      </c>
      <c r="Z16" s="120"/>
      <c r="AA16" s="119">
        <f>SUM(AA8:AA15)</f>
        <v>0</v>
      </c>
      <c r="AB16" s="119">
        <f t="shared" si="0"/>
        <v>24993648.069999982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28" ht="21" customHeight="1" thickBot="1" x14ac:dyDescent="0.3">
      <c r="A17" s="55"/>
      <c r="B17" s="55"/>
      <c r="C17" s="56"/>
      <c r="D17" s="56"/>
      <c r="E17" s="56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9"/>
      <c r="Z17" s="128"/>
      <c r="AA17" s="128"/>
      <c r="AB17" s="128"/>
    </row>
    <row r="18" spans="1:28" ht="21" customHeight="1" x14ac:dyDescent="0.25">
      <c r="A18" s="28"/>
      <c r="B18" s="57" t="s">
        <v>51</v>
      </c>
      <c r="C18" s="30"/>
      <c r="D18" s="31"/>
      <c r="E18" s="32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Y18" s="132"/>
      <c r="Z18" s="133"/>
      <c r="AA18" s="133"/>
      <c r="AB18" s="133"/>
    </row>
    <row r="19" spans="1:28" ht="21" customHeight="1" x14ac:dyDescent="0.25">
      <c r="A19" s="58" t="s">
        <v>52</v>
      </c>
      <c r="B19" s="59" t="s">
        <v>53</v>
      </c>
      <c r="C19" s="60"/>
      <c r="D19" s="61"/>
      <c r="E19" s="62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Y19" s="125"/>
      <c r="Z19" s="136"/>
      <c r="AA19" s="136"/>
      <c r="AB19" s="125"/>
    </row>
    <row r="20" spans="1:28" ht="40" x14ac:dyDescent="0.25">
      <c r="A20" s="35" t="s">
        <v>54</v>
      </c>
      <c r="B20" s="63" t="s">
        <v>55</v>
      </c>
      <c r="C20" s="37">
        <f>'[1]CE 1'!C16</f>
        <v>0</v>
      </c>
      <c r="D20" s="38">
        <f>'[1]CE 1'!D16</f>
        <v>0</v>
      </c>
      <c r="E20" s="39">
        <f>'[1]CE 1'!E16</f>
        <v>0</v>
      </c>
      <c r="F20" s="117">
        <f>'[1]CE 1'!F16</f>
        <v>321397.84000000008</v>
      </c>
      <c r="G20" s="117">
        <f>'[1]CE 1'!G16</f>
        <v>2482.77</v>
      </c>
      <c r="H20" s="117">
        <f>'[1]CE 1'!H16</f>
        <v>0</v>
      </c>
      <c r="I20" s="117">
        <v>114662.42</v>
      </c>
      <c r="J20" s="117">
        <v>2416419.7300000014</v>
      </c>
      <c r="K20" s="117">
        <v>1171445.22</v>
      </c>
      <c r="L20" s="117">
        <v>481959.12</v>
      </c>
      <c r="M20" s="117">
        <v>11804.450000000003</v>
      </c>
      <c r="N20" s="117">
        <v>17284.539999999997</v>
      </c>
      <c r="O20" s="117">
        <f>'[1]CE 1'!O16</f>
        <v>0</v>
      </c>
      <c r="P20" s="117">
        <f>'[1]CE 1'!P16</f>
        <v>0</v>
      </c>
      <c r="Q20" s="117">
        <f>'[1]CE 1'!Q16</f>
        <v>0</v>
      </c>
      <c r="R20" s="117">
        <f>'[1]CE 1'!R16</f>
        <v>0</v>
      </c>
      <c r="S20" s="117">
        <f>'[1]CE 1'!S16</f>
        <v>0</v>
      </c>
      <c r="T20" s="117">
        <f>'[1]CE 1'!T16</f>
        <v>0</v>
      </c>
      <c r="U20" s="117">
        <f>'[1]CE 1'!U16</f>
        <v>0</v>
      </c>
      <c r="V20" s="117">
        <f>'[1]CE 1'!V16</f>
        <v>0</v>
      </c>
      <c r="W20" s="117">
        <f>'[1]CE 1'!W16</f>
        <v>0</v>
      </c>
      <c r="X20" s="118"/>
      <c r="Y20" s="119">
        <f>'[1]CE 1'!Y16</f>
        <v>4537456.0900000008</v>
      </c>
      <c r="Z20" s="119">
        <f>'[1]CE 1'!AR16</f>
        <v>0</v>
      </c>
      <c r="AA20" s="119">
        <f>'[1]CE 1'!AS16</f>
        <v>0</v>
      </c>
      <c r="AB20" s="119">
        <f>+Y20+Z20</f>
        <v>4537456.0900000008</v>
      </c>
    </row>
    <row r="21" spans="1:28" ht="21" customHeight="1" x14ac:dyDescent="0.25">
      <c r="A21" s="35" t="s">
        <v>56</v>
      </c>
      <c r="B21" s="36" t="s">
        <v>57</v>
      </c>
      <c r="C21" s="37">
        <f>'[1]CE 1'!C17</f>
        <v>0</v>
      </c>
      <c r="D21" s="38">
        <f>'[1]CE 1'!D17</f>
        <v>0</v>
      </c>
      <c r="E21" s="39">
        <f>'[1]CE 1'!E17</f>
        <v>0</v>
      </c>
      <c r="F21" s="117">
        <f>'[1]CE 1'!F17</f>
        <v>490415.05</v>
      </c>
      <c r="G21" s="117">
        <f>'[1]CE 1'!G17</f>
        <v>17115.57</v>
      </c>
      <c r="H21" s="117">
        <f>'[1]CE 1'!H17</f>
        <v>0</v>
      </c>
      <c r="I21" s="117">
        <v>263763.48</v>
      </c>
      <c r="J21" s="117">
        <v>217098.73</v>
      </c>
      <c r="K21" s="117">
        <v>1643949.67</v>
      </c>
      <c r="L21" s="117">
        <v>90817.5</v>
      </c>
      <c r="M21" s="117">
        <v>8528.1200000000008</v>
      </c>
      <c r="N21" s="117">
        <v>33666.28</v>
      </c>
      <c r="O21" s="117">
        <f>'[1]CE 1'!O17</f>
        <v>0</v>
      </c>
      <c r="P21" s="117">
        <f>'[1]CE 1'!P17</f>
        <v>0</v>
      </c>
      <c r="Q21" s="117">
        <f>'[1]CE 1'!Q17</f>
        <v>0</v>
      </c>
      <c r="R21" s="117">
        <f>'[1]CE 1'!R17</f>
        <v>0</v>
      </c>
      <c r="S21" s="117">
        <f>'[1]CE 1'!S17</f>
        <v>0</v>
      </c>
      <c r="T21" s="117">
        <f>'[1]CE 1'!T17</f>
        <v>0</v>
      </c>
      <c r="U21" s="117">
        <f>'[1]CE 1'!U17</f>
        <v>0</v>
      </c>
      <c r="V21" s="117">
        <f>'[1]CE 1'!V17</f>
        <v>0</v>
      </c>
      <c r="W21" s="117">
        <f>'[1]CE 1'!W17</f>
        <v>0</v>
      </c>
      <c r="X21" s="118"/>
      <c r="Y21" s="119">
        <f>'[1]CE 1'!Y17</f>
        <v>2765354.4000000004</v>
      </c>
      <c r="Z21" s="136"/>
      <c r="AA21" s="119">
        <f>'[1]CE 1'!AS17</f>
        <v>0</v>
      </c>
      <c r="AB21" s="119">
        <f t="shared" ref="AB21:AB33" si="1">+Y21+Z21</f>
        <v>2765354.4000000004</v>
      </c>
    </row>
    <row r="22" spans="1:28" ht="21" customHeight="1" x14ac:dyDescent="0.25">
      <c r="A22" s="35" t="s">
        <v>58</v>
      </c>
      <c r="B22" s="36" t="s">
        <v>59</v>
      </c>
      <c r="C22" s="37">
        <f>'[1]CE 1'!C18</f>
        <v>0</v>
      </c>
      <c r="D22" s="38">
        <f>'[1]CE 1'!D18</f>
        <v>0</v>
      </c>
      <c r="E22" s="39">
        <f>'[1]CE 1'!E18</f>
        <v>0</v>
      </c>
      <c r="F22" s="117">
        <f>'[1]CE 1'!F18</f>
        <v>27770.239999999998</v>
      </c>
      <c r="G22" s="117">
        <f>'[1]CE 1'!G18</f>
        <v>0</v>
      </c>
      <c r="H22" s="117">
        <f>'[1]CE 1'!H18</f>
        <v>0</v>
      </c>
      <c r="I22" s="117">
        <v>0</v>
      </c>
      <c r="J22" s="117">
        <v>0</v>
      </c>
      <c r="K22" s="117">
        <v>212913.36000000002</v>
      </c>
      <c r="L22" s="117">
        <v>273.81</v>
      </c>
      <c r="M22" s="117">
        <v>0</v>
      </c>
      <c r="N22" s="117">
        <v>0</v>
      </c>
      <c r="O22" s="117">
        <f>'[1]CE 1'!O18</f>
        <v>0</v>
      </c>
      <c r="P22" s="117">
        <f>'[1]CE 1'!P18</f>
        <v>0</v>
      </c>
      <c r="Q22" s="117">
        <f>'[1]CE 1'!Q18</f>
        <v>0</v>
      </c>
      <c r="R22" s="117">
        <f>'[1]CE 1'!R18</f>
        <v>0</v>
      </c>
      <c r="S22" s="117">
        <f>'[1]CE 1'!S18</f>
        <v>0</v>
      </c>
      <c r="T22" s="117">
        <f>'[1]CE 1'!T18</f>
        <v>0</v>
      </c>
      <c r="U22" s="117">
        <f>'[1]CE 1'!U18</f>
        <v>0</v>
      </c>
      <c r="V22" s="117">
        <f>'[1]CE 1'!V18</f>
        <v>0</v>
      </c>
      <c r="W22" s="117">
        <f>'[1]CE 1'!W18</f>
        <v>0</v>
      </c>
      <c r="X22" s="118"/>
      <c r="Y22" s="119">
        <f>'[1]CE 1'!Y18</f>
        <v>240957.41</v>
      </c>
      <c r="Z22" s="136"/>
      <c r="AA22" s="119">
        <f>'[1]CE 1'!AS18</f>
        <v>0</v>
      </c>
      <c r="AB22" s="119">
        <f t="shared" si="1"/>
        <v>240957.41</v>
      </c>
    </row>
    <row r="23" spans="1:28" ht="21" customHeight="1" x14ac:dyDescent="0.25">
      <c r="A23" s="64" t="s">
        <v>60</v>
      </c>
      <c r="B23" s="36" t="s">
        <v>61</v>
      </c>
      <c r="C23" s="37">
        <f>'[1]CE 1'!C19</f>
        <v>0</v>
      </c>
      <c r="D23" s="38">
        <f>'[1]CE 1'!D19</f>
        <v>0</v>
      </c>
      <c r="E23" s="39">
        <f>'[1]CE 1'!E19</f>
        <v>0</v>
      </c>
      <c r="F23" s="117">
        <f>'[1]CE 1'!F19</f>
        <v>2174288.8434237563</v>
      </c>
      <c r="G23" s="117">
        <f>'[1]CE 1'!G19</f>
        <v>197631.83999999997</v>
      </c>
      <c r="H23" s="117">
        <f>'[1]CE 1'!H19</f>
        <v>0</v>
      </c>
      <c r="I23" s="117">
        <v>243889.54295924358</v>
      </c>
      <c r="J23" s="117">
        <v>901247.87857305701</v>
      </c>
      <c r="K23" s="117">
        <v>2653981.2057613935</v>
      </c>
      <c r="L23" s="117">
        <v>720577.23928254994</v>
      </c>
      <c r="M23" s="117">
        <v>0</v>
      </c>
      <c r="N23" s="117">
        <v>0</v>
      </c>
      <c r="O23" s="117">
        <f>'[1]CE 1'!O19</f>
        <v>0</v>
      </c>
      <c r="P23" s="117">
        <f>'[1]CE 1'!P19</f>
        <v>0</v>
      </c>
      <c r="Q23" s="117">
        <f>'[1]CE 1'!Q19</f>
        <v>0</v>
      </c>
      <c r="R23" s="117">
        <f>'[1]CE 1'!R19</f>
        <v>0</v>
      </c>
      <c r="S23" s="117">
        <f>'[1]CE 1'!S19</f>
        <v>0</v>
      </c>
      <c r="T23" s="117">
        <f>'[1]CE 1'!T19</f>
        <v>0</v>
      </c>
      <c r="U23" s="117">
        <f>'[1]CE 1'!U19</f>
        <v>0</v>
      </c>
      <c r="V23" s="117">
        <f>'[1]CE 1'!V19</f>
        <v>0</v>
      </c>
      <c r="W23" s="117">
        <f>'[1]CE 1'!W19</f>
        <v>0</v>
      </c>
      <c r="X23" s="118"/>
      <c r="Y23" s="119">
        <f>'[1]CE 1'!Y19</f>
        <v>6891616.5499999989</v>
      </c>
      <c r="Z23" s="136"/>
      <c r="AA23" s="119">
        <f>'[1]CE 1'!AS19</f>
        <v>0</v>
      </c>
      <c r="AB23" s="119">
        <f t="shared" si="1"/>
        <v>6891616.5499999989</v>
      </c>
    </row>
    <row r="24" spans="1:28" ht="21" customHeight="1" x14ac:dyDescent="0.25">
      <c r="A24" s="64" t="s">
        <v>62</v>
      </c>
      <c r="B24" s="65" t="s">
        <v>63</v>
      </c>
      <c r="C24" s="37">
        <f>'[1]CE 1'!C20</f>
        <v>0</v>
      </c>
      <c r="D24" s="38">
        <f>'[1]CE 1'!D20</f>
        <v>0</v>
      </c>
      <c r="E24" s="39">
        <f>'[1]CE 1'!E20</f>
        <v>0</v>
      </c>
      <c r="F24" s="117">
        <f>'[1]CE 1'!F20</f>
        <v>2711076.4770759996</v>
      </c>
      <c r="G24" s="117">
        <f>'[1]CE 1'!G20</f>
        <v>63085.1</v>
      </c>
      <c r="H24" s="117">
        <f>'[1]CE 1'!H20</f>
        <v>0</v>
      </c>
      <c r="I24" s="117">
        <v>0</v>
      </c>
      <c r="J24" s="117">
        <v>39098.379999999997</v>
      </c>
      <c r="K24" s="117">
        <v>2559649.4899999998</v>
      </c>
      <c r="L24" s="117">
        <v>423421.31000000006</v>
      </c>
      <c r="M24" s="117">
        <v>7081.96</v>
      </c>
      <c r="N24" s="117">
        <v>20920.960000000003</v>
      </c>
      <c r="O24" s="117">
        <f>'[1]CE 1'!O20</f>
        <v>0</v>
      </c>
      <c r="P24" s="117">
        <f>'[1]CE 1'!P20</f>
        <v>0</v>
      </c>
      <c r="Q24" s="117">
        <f>'[1]CE 1'!Q20</f>
        <v>0</v>
      </c>
      <c r="R24" s="117">
        <f>'[1]CE 1'!R20</f>
        <v>0</v>
      </c>
      <c r="S24" s="117">
        <f>'[1]CE 1'!S20</f>
        <v>0</v>
      </c>
      <c r="T24" s="117">
        <f>'[1]CE 1'!T20</f>
        <v>0</v>
      </c>
      <c r="U24" s="117">
        <f>'[1]CE 1'!U20</f>
        <v>0</v>
      </c>
      <c r="V24" s="117">
        <f>'[1]CE 1'!V20</f>
        <v>0</v>
      </c>
      <c r="W24" s="117">
        <f>'[1]CE 1'!W20</f>
        <v>0</v>
      </c>
      <c r="X24" s="118"/>
      <c r="Y24" s="119">
        <f>'[1]CE 1'!Y20</f>
        <v>5824333.6770759998</v>
      </c>
      <c r="Z24" s="136"/>
      <c r="AA24" s="119">
        <f>'[1]CE 1'!AS20</f>
        <v>0</v>
      </c>
      <c r="AB24" s="119">
        <f t="shared" si="1"/>
        <v>5824333.6770759998</v>
      </c>
    </row>
    <row r="25" spans="1:28" ht="21" customHeight="1" x14ac:dyDescent="0.25">
      <c r="A25" s="66" t="s">
        <v>64</v>
      </c>
      <c r="B25" s="67" t="s">
        <v>65</v>
      </c>
      <c r="C25" s="37">
        <f>'[1]CE 1'!C21</f>
        <v>0</v>
      </c>
      <c r="D25" s="38">
        <f>'[1]CE 1'!D21</f>
        <v>0</v>
      </c>
      <c r="E25" s="39">
        <f>'[1]CE 1'!E21</f>
        <v>0</v>
      </c>
      <c r="F25" s="117">
        <f>'[1]CE 1'!F21</f>
        <v>5091.34</v>
      </c>
      <c r="G25" s="117">
        <f>'[1]CE 1'!G21</f>
        <v>0</v>
      </c>
      <c r="H25" s="117">
        <f>'[1]CE 1'!H21</f>
        <v>0</v>
      </c>
      <c r="I25" s="117">
        <v>0</v>
      </c>
      <c r="J25" s="117">
        <v>0</v>
      </c>
      <c r="K25" s="117">
        <v>397796.92</v>
      </c>
      <c r="L25" s="117">
        <v>0</v>
      </c>
      <c r="M25" s="117">
        <v>0</v>
      </c>
      <c r="N25" s="117">
        <v>0</v>
      </c>
      <c r="O25" s="117">
        <f>'[1]CE 1'!O21</f>
        <v>0</v>
      </c>
      <c r="P25" s="117">
        <f>'[1]CE 1'!P21</f>
        <v>0</v>
      </c>
      <c r="Q25" s="117">
        <f>'[1]CE 1'!Q21</f>
        <v>0</v>
      </c>
      <c r="R25" s="117">
        <f>'[1]CE 1'!R21</f>
        <v>0</v>
      </c>
      <c r="S25" s="117">
        <f>'[1]CE 1'!S21</f>
        <v>0</v>
      </c>
      <c r="T25" s="117">
        <f>'[1]CE 1'!T21</f>
        <v>0</v>
      </c>
      <c r="U25" s="117">
        <f>'[1]CE 1'!U21</f>
        <v>0</v>
      </c>
      <c r="V25" s="117">
        <f>'[1]CE 1'!V21</f>
        <v>0</v>
      </c>
      <c r="W25" s="117">
        <f>'[1]CE 1'!W21</f>
        <v>0</v>
      </c>
      <c r="X25" s="118"/>
      <c r="Y25" s="119">
        <f>'[1]CE 1'!Y21</f>
        <v>396488.35000000003</v>
      </c>
      <c r="Z25" s="136"/>
      <c r="AA25" s="119">
        <f>'[1]CE 1'!AS21</f>
        <v>0</v>
      </c>
      <c r="AB25" s="119">
        <f t="shared" si="1"/>
        <v>396488.35000000003</v>
      </c>
    </row>
    <row r="26" spans="1:28" ht="21" customHeight="1" x14ac:dyDescent="0.25">
      <c r="A26" s="66" t="s">
        <v>66</v>
      </c>
      <c r="B26" s="68" t="s">
        <v>67</v>
      </c>
      <c r="C26" s="37">
        <f>'[1]CE 1'!C22</f>
        <v>0</v>
      </c>
      <c r="D26" s="38">
        <f>'[1]CE 1'!D22</f>
        <v>0</v>
      </c>
      <c r="E26" s="39">
        <f>'[1]CE 1'!E22</f>
        <v>0</v>
      </c>
      <c r="F26" s="117">
        <f>'[1]CE 1'!F22</f>
        <v>1345985.137076</v>
      </c>
      <c r="G26" s="117">
        <f>'[1]CE 1'!G22</f>
        <v>63085.1</v>
      </c>
      <c r="H26" s="117">
        <f>'[1]CE 1'!H22</f>
        <v>0</v>
      </c>
      <c r="I26" s="117">
        <v>0</v>
      </c>
      <c r="J26" s="117">
        <v>39098.379999999997</v>
      </c>
      <c r="K26" s="117">
        <v>440298.91999999993</v>
      </c>
      <c r="L26" s="117">
        <v>423421.31000000006</v>
      </c>
      <c r="M26" s="117">
        <v>7081.96</v>
      </c>
      <c r="N26" s="117">
        <v>20920.960000000003</v>
      </c>
      <c r="O26" s="117">
        <f>'[1]CE 1'!O22</f>
        <v>0</v>
      </c>
      <c r="P26" s="117">
        <f>'[1]CE 1'!P22</f>
        <v>0</v>
      </c>
      <c r="Q26" s="117">
        <f>'[1]CE 1'!Q22</f>
        <v>0</v>
      </c>
      <c r="R26" s="117">
        <f>'[1]CE 1'!R22</f>
        <v>0</v>
      </c>
      <c r="S26" s="117">
        <f>'[1]CE 1'!S22</f>
        <v>0</v>
      </c>
      <c r="T26" s="117">
        <f>'[1]CE 1'!T22</f>
        <v>0</v>
      </c>
      <c r="U26" s="117">
        <f>'[1]CE 1'!U22</f>
        <v>0</v>
      </c>
      <c r="V26" s="117">
        <f>'[1]CE 1'!V22</f>
        <v>0</v>
      </c>
      <c r="W26" s="117">
        <f>'[1]CE 1'!W22</f>
        <v>0</v>
      </c>
      <c r="X26" s="118"/>
      <c r="Y26" s="119">
        <f>'[1]CE 1'!Y22</f>
        <v>2346291.6770760003</v>
      </c>
      <c r="Z26" s="136"/>
      <c r="AA26" s="119">
        <f>'[1]CE 1'!AS22</f>
        <v>0</v>
      </c>
      <c r="AB26" s="119">
        <f t="shared" si="1"/>
        <v>2346291.6770760003</v>
      </c>
    </row>
    <row r="27" spans="1:28" ht="21" customHeight="1" x14ac:dyDescent="0.25">
      <c r="A27" s="66" t="s">
        <v>68</v>
      </c>
      <c r="B27" s="68" t="s">
        <v>69</v>
      </c>
      <c r="C27" s="37">
        <f>'[1]CE 1'!C23</f>
        <v>0</v>
      </c>
      <c r="D27" s="38">
        <f>'[1]CE 1'!D23</f>
        <v>0</v>
      </c>
      <c r="E27" s="39">
        <f>'[1]CE 1'!E23</f>
        <v>0</v>
      </c>
      <c r="F27" s="117">
        <f>'[1]CE 1'!F23</f>
        <v>0</v>
      </c>
      <c r="G27" s="117">
        <f>'[1]CE 1'!G23</f>
        <v>0</v>
      </c>
      <c r="H27" s="117">
        <f>'[1]CE 1'!H23</f>
        <v>0</v>
      </c>
      <c r="I27" s="117">
        <v>0</v>
      </c>
      <c r="J27" s="117">
        <v>0</v>
      </c>
      <c r="K27" s="117">
        <v>1081553.6499999999</v>
      </c>
      <c r="L27" s="117">
        <v>0</v>
      </c>
      <c r="M27" s="117">
        <v>0</v>
      </c>
      <c r="N27" s="117">
        <v>0</v>
      </c>
      <c r="O27" s="117">
        <f>'[1]CE 1'!O23</f>
        <v>0</v>
      </c>
      <c r="P27" s="117">
        <f>'[1]CE 1'!P23</f>
        <v>0</v>
      </c>
      <c r="Q27" s="117">
        <f>'[1]CE 1'!Q23</f>
        <v>0</v>
      </c>
      <c r="R27" s="117">
        <f>'[1]CE 1'!R23</f>
        <v>0</v>
      </c>
      <c r="S27" s="117">
        <f>'[1]CE 1'!S23</f>
        <v>0</v>
      </c>
      <c r="T27" s="117">
        <f>'[1]CE 1'!T23</f>
        <v>0</v>
      </c>
      <c r="U27" s="117">
        <f>'[1]CE 1'!U23</f>
        <v>0</v>
      </c>
      <c r="V27" s="117">
        <f>'[1]CE 1'!V23</f>
        <v>0</v>
      </c>
      <c r="W27" s="117">
        <f>'[1]CE 1'!W23</f>
        <v>0</v>
      </c>
      <c r="X27" s="118"/>
      <c r="Y27" s="119">
        <f>'[1]CE 1'!Y23</f>
        <v>1081553.6499999999</v>
      </c>
      <c r="Z27" s="136"/>
      <c r="AA27" s="119">
        <f>'[1]CE 1'!AS23</f>
        <v>0</v>
      </c>
      <c r="AB27" s="119">
        <f t="shared" si="1"/>
        <v>1081553.6499999999</v>
      </c>
    </row>
    <row r="28" spans="1:28" ht="21" customHeight="1" x14ac:dyDescent="0.25">
      <c r="A28" s="69" t="s">
        <v>70</v>
      </c>
      <c r="B28" s="68" t="s">
        <v>71</v>
      </c>
      <c r="C28" s="37">
        <f>'[1]CE 1'!C24</f>
        <v>0</v>
      </c>
      <c r="D28" s="38">
        <f>'[1]CE 1'!D24</f>
        <v>0</v>
      </c>
      <c r="E28" s="39">
        <f>'[1]CE 1'!E24</f>
        <v>0</v>
      </c>
      <c r="F28" s="117">
        <f>'[1]CE 1'!F24</f>
        <v>1360000</v>
      </c>
      <c r="G28" s="117">
        <f>'[1]CE 1'!G24</f>
        <v>0</v>
      </c>
      <c r="H28" s="117">
        <f>'[1]CE 1'!H24</f>
        <v>0</v>
      </c>
      <c r="I28" s="117">
        <v>0</v>
      </c>
      <c r="J28" s="117">
        <v>0</v>
      </c>
      <c r="K28" s="117">
        <v>640000</v>
      </c>
      <c r="L28" s="117">
        <v>0</v>
      </c>
      <c r="M28" s="117">
        <v>0</v>
      </c>
      <c r="N28" s="117">
        <v>0</v>
      </c>
      <c r="O28" s="117">
        <f>'[1]CE 1'!O24</f>
        <v>0</v>
      </c>
      <c r="P28" s="117">
        <f>'[1]CE 1'!P24</f>
        <v>0</v>
      </c>
      <c r="Q28" s="117">
        <f>'[1]CE 1'!Q24</f>
        <v>0</v>
      </c>
      <c r="R28" s="117">
        <f>'[1]CE 1'!R24</f>
        <v>0</v>
      </c>
      <c r="S28" s="117">
        <f>'[1]CE 1'!S24</f>
        <v>0</v>
      </c>
      <c r="T28" s="117">
        <f>'[1]CE 1'!T24</f>
        <v>0</v>
      </c>
      <c r="U28" s="117">
        <f>'[1]CE 1'!U24</f>
        <v>0</v>
      </c>
      <c r="V28" s="117">
        <f>'[1]CE 1'!V24</f>
        <v>0</v>
      </c>
      <c r="W28" s="117">
        <f>'[1]CE 1'!W24</f>
        <v>0</v>
      </c>
      <c r="X28" s="118"/>
      <c r="Y28" s="119">
        <f>'[1]CE 1'!Y24</f>
        <v>2000000</v>
      </c>
      <c r="Z28" s="136"/>
      <c r="AA28" s="119">
        <f>'[1]CE 1'!AS24</f>
        <v>0</v>
      </c>
      <c r="AB28" s="119">
        <f t="shared" si="1"/>
        <v>2000000</v>
      </c>
    </row>
    <row r="29" spans="1:28" ht="21" customHeight="1" x14ac:dyDescent="0.25">
      <c r="A29" s="70" t="s">
        <v>72</v>
      </c>
      <c r="B29" s="36" t="s">
        <v>73</v>
      </c>
      <c r="C29" s="60"/>
      <c r="D29" s="61"/>
      <c r="E29" s="62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Y29" s="125"/>
      <c r="Z29" s="119">
        <f>'[1]CE 1'!AR25</f>
        <v>-47623.729999999981</v>
      </c>
      <c r="AA29" s="137"/>
      <c r="AB29" s="119">
        <f t="shared" si="1"/>
        <v>-47623.729999999981</v>
      </c>
    </row>
    <row r="30" spans="1:28" ht="21" customHeight="1" x14ac:dyDescent="0.25">
      <c r="A30" s="35" t="s">
        <v>74</v>
      </c>
      <c r="B30" s="36" t="s">
        <v>75</v>
      </c>
      <c r="C30" s="37">
        <f>'[1]CE 1'!C26</f>
        <v>0</v>
      </c>
      <c r="D30" s="38">
        <f>'[1]CE 1'!D26</f>
        <v>0</v>
      </c>
      <c r="E30" s="39">
        <f>'[1]CE 1'!E26</f>
        <v>0</v>
      </c>
      <c r="F30" s="117">
        <f>'[1]CE 1'!F26</f>
        <v>0</v>
      </c>
      <c r="G30" s="117">
        <f>'[1]CE 1'!G26</f>
        <v>0</v>
      </c>
      <c r="H30" s="117">
        <f>'[1]CE 1'!H26</f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f>'[1]CE 1'!O26</f>
        <v>0</v>
      </c>
      <c r="P30" s="117">
        <f>'[1]CE 1'!P26</f>
        <v>0</v>
      </c>
      <c r="Q30" s="117">
        <f>'[1]CE 1'!Q26</f>
        <v>0</v>
      </c>
      <c r="R30" s="117">
        <f>'[1]CE 1'!R26</f>
        <v>0</v>
      </c>
      <c r="S30" s="117">
        <f>'[1]CE 1'!S26</f>
        <v>0</v>
      </c>
      <c r="T30" s="117">
        <f>'[1]CE 1'!T26</f>
        <v>0</v>
      </c>
      <c r="U30" s="117">
        <f>'[1]CE 1'!U26</f>
        <v>0</v>
      </c>
      <c r="V30" s="117">
        <f>'[1]CE 1'!V26</f>
        <v>0</v>
      </c>
      <c r="W30" s="117">
        <f>'[1]CE 1'!W26</f>
        <v>0</v>
      </c>
      <c r="X30" s="118"/>
      <c r="Y30" s="119">
        <f>'[1]CE 1'!Y26</f>
        <v>0</v>
      </c>
      <c r="Z30" s="136"/>
      <c r="AA30" s="119">
        <f>'[1]CE 1'!AS26</f>
        <v>0</v>
      </c>
      <c r="AB30" s="119">
        <f t="shared" si="1"/>
        <v>0</v>
      </c>
    </row>
    <row r="31" spans="1:28" ht="21" customHeight="1" x14ac:dyDescent="0.25">
      <c r="A31" s="35" t="s">
        <v>76</v>
      </c>
      <c r="B31" s="36" t="s">
        <v>77</v>
      </c>
      <c r="C31" s="37">
        <f>'[1]CE 1'!C27</f>
        <v>0</v>
      </c>
      <c r="D31" s="38">
        <f>'[1]CE 1'!D27</f>
        <v>0</v>
      </c>
      <c r="E31" s="39">
        <f>'[1]CE 1'!E27</f>
        <v>0</v>
      </c>
      <c r="F31" s="117">
        <f>'[1]CE 1'!F27</f>
        <v>0</v>
      </c>
      <c r="G31" s="117">
        <f>'[1]CE 1'!G27</f>
        <v>0</v>
      </c>
      <c r="H31" s="117">
        <f>'[1]CE 1'!H27</f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f>'[1]CE 1'!O27</f>
        <v>0</v>
      </c>
      <c r="P31" s="117">
        <f>'[1]CE 1'!P27</f>
        <v>0</v>
      </c>
      <c r="Q31" s="117">
        <f>'[1]CE 1'!Q27</f>
        <v>0</v>
      </c>
      <c r="R31" s="117">
        <f>'[1]CE 1'!R27</f>
        <v>0</v>
      </c>
      <c r="S31" s="117">
        <f>'[1]CE 1'!S27</f>
        <v>0</v>
      </c>
      <c r="T31" s="117">
        <f>'[1]CE 1'!T27</f>
        <v>0</v>
      </c>
      <c r="U31" s="117">
        <f>'[1]CE 1'!U27</f>
        <v>0</v>
      </c>
      <c r="V31" s="117">
        <f>'[1]CE 1'!V27</f>
        <v>0</v>
      </c>
      <c r="W31" s="117">
        <f>'[1]CE 1'!W27</f>
        <v>0</v>
      </c>
      <c r="X31" s="118"/>
      <c r="Y31" s="119">
        <f>'[1]CE 1'!Y27</f>
        <v>0</v>
      </c>
      <c r="Z31" s="136"/>
      <c r="AA31" s="119">
        <f>'[1]CE 1'!AS27</f>
        <v>0</v>
      </c>
      <c r="AB31" s="119">
        <f t="shared" si="1"/>
        <v>0</v>
      </c>
    </row>
    <row r="32" spans="1:28" ht="21" customHeight="1" x14ac:dyDescent="0.25">
      <c r="A32" s="35" t="s">
        <v>78</v>
      </c>
      <c r="B32" s="71" t="s">
        <v>79</v>
      </c>
      <c r="C32" s="37">
        <f>'[1]CE 1'!C28</f>
        <v>0</v>
      </c>
      <c r="D32" s="38">
        <f>'[1]CE 1'!D28</f>
        <v>0</v>
      </c>
      <c r="E32" s="39">
        <f>'[1]CE 1'!E28</f>
        <v>0</v>
      </c>
      <c r="F32" s="117">
        <f>'[1]CE 1'!F28</f>
        <v>225673.31000000003</v>
      </c>
      <c r="G32" s="117">
        <f>'[1]CE 1'!G28</f>
        <v>2</v>
      </c>
      <c r="H32" s="117">
        <f>'[1]CE 1'!H28</f>
        <v>0</v>
      </c>
      <c r="I32" s="117">
        <v>1199</v>
      </c>
      <c r="J32" s="117">
        <v>453244.5400000001</v>
      </c>
      <c r="K32" s="117">
        <v>380849.24</v>
      </c>
      <c r="L32" s="117">
        <v>81921.33</v>
      </c>
      <c r="M32" s="117">
        <v>0</v>
      </c>
      <c r="N32" s="117">
        <v>0</v>
      </c>
      <c r="O32" s="117">
        <f>'[1]CE 1'!O28</f>
        <v>0</v>
      </c>
      <c r="P32" s="117">
        <f>'[1]CE 1'!P28</f>
        <v>0</v>
      </c>
      <c r="Q32" s="117">
        <f>'[1]CE 1'!Q28</f>
        <v>0</v>
      </c>
      <c r="R32" s="117">
        <f>'[1]CE 1'!R28</f>
        <v>0</v>
      </c>
      <c r="S32" s="117">
        <f>'[1]CE 1'!S28</f>
        <v>0</v>
      </c>
      <c r="T32" s="117">
        <f>'[1]CE 1'!T28</f>
        <v>0</v>
      </c>
      <c r="U32" s="117">
        <f>'[1]CE 1'!U28</f>
        <v>0</v>
      </c>
      <c r="V32" s="117">
        <f>'[1]CE 1'!V28</f>
        <v>0</v>
      </c>
      <c r="W32" s="117">
        <f>'[1]CE 1'!W28</f>
        <v>0</v>
      </c>
      <c r="X32" s="118"/>
      <c r="Y32" s="119">
        <f>'[1]CE 1'!Y28</f>
        <v>1142889.42</v>
      </c>
      <c r="Z32" s="136"/>
      <c r="AA32" s="119">
        <f>'[1]CE 1'!AS28</f>
        <v>0</v>
      </c>
      <c r="AB32" s="119">
        <f t="shared" si="1"/>
        <v>1142889.42</v>
      </c>
    </row>
    <row r="33" spans="1:169" s="45" customFormat="1" ht="21" customHeight="1" thickBot="1" x14ac:dyDescent="0.3">
      <c r="A33" s="72"/>
      <c r="B33" s="73" t="s">
        <v>80</v>
      </c>
      <c r="C33" s="52">
        <f>'[1]CE 1'!C29</f>
        <v>0</v>
      </c>
      <c r="D33" s="53">
        <f>'[1]CE 1'!D29</f>
        <v>0</v>
      </c>
      <c r="E33" s="54">
        <f>'[1]CE 1'!E29</f>
        <v>0</v>
      </c>
      <c r="F33" s="126">
        <f>'[1]CE 1'!F29</f>
        <v>5950621.7604997549</v>
      </c>
      <c r="G33" s="126">
        <f>'[1]CE 1'!G29</f>
        <v>280317.27999999997</v>
      </c>
      <c r="H33" s="126">
        <f>'[1]CE 1'!H29</f>
        <v>0</v>
      </c>
      <c r="I33" s="126">
        <v>623514.44295924355</v>
      </c>
      <c r="J33" s="126">
        <v>4027109.2585730581</v>
      </c>
      <c r="K33" s="126">
        <v>8622788.1857613921</v>
      </c>
      <c r="L33" s="126">
        <v>1798970.3092825501</v>
      </c>
      <c r="M33" s="126">
        <v>27414.530000000002</v>
      </c>
      <c r="N33" s="126">
        <v>71871.78</v>
      </c>
      <c r="O33" s="126">
        <f>'[1]CE 1'!O29</f>
        <v>0</v>
      </c>
      <c r="P33" s="126">
        <f>'[1]CE 1'!P29</f>
        <v>0</v>
      </c>
      <c r="Q33" s="126">
        <f>'[1]CE 1'!Q29</f>
        <v>0</v>
      </c>
      <c r="R33" s="126">
        <f>'[1]CE 1'!R29</f>
        <v>0</v>
      </c>
      <c r="S33" s="126">
        <f>'[1]CE 1'!S29</f>
        <v>0</v>
      </c>
      <c r="T33" s="126">
        <f>'[1]CE 1'!T29</f>
        <v>0</v>
      </c>
      <c r="U33" s="126">
        <f>'[1]CE 1'!U29</f>
        <v>0</v>
      </c>
      <c r="V33" s="126">
        <f>'[1]CE 1'!V29</f>
        <v>0</v>
      </c>
      <c r="W33" s="126">
        <f>'[1]CE 1'!W29</f>
        <v>0</v>
      </c>
      <c r="X33" s="138"/>
      <c r="Y33" s="127">
        <f>'[1]CE 1'!Y29</f>
        <v>21402607.547075998</v>
      </c>
      <c r="Z33" s="127">
        <f>'[1]CE 1'!AR29</f>
        <v>-47623.729999999981</v>
      </c>
      <c r="AA33" s="127">
        <f>'[1]CE 1'!AS29</f>
        <v>0</v>
      </c>
      <c r="AB33" s="119">
        <f t="shared" si="1"/>
        <v>21354983.817075998</v>
      </c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</row>
    <row r="34" spans="1:169" s="45" customFormat="1" ht="21" customHeight="1" thickBot="1" x14ac:dyDescent="0.3">
      <c r="A34" s="74"/>
      <c r="B34" s="75" t="s">
        <v>81</v>
      </c>
      <c r="C34" s="76"/>
      <c r="D34" s="76"/>
      <c r="E34" s="76"/>
      <c r="F34" s="139">
        <f>+'[1]CE 1'!F30</f>
        <v>0</v>
      </c>
      <c r="G34" s="139">
        <f>+'[1]CE 1'!G30</f>
        <v>0</v>
      </c>
      <c r="H34" s="139"/>
      <c r="I34" s="139">
        <f>+'[1]CE 1'!I30</f>
        <v>0</v>
      </c>
      <c r="J34" s="139">
        <f>+'[1]CE 1'!J30</f>
        <v>0</v>
      </c>
      <c r="K34" s="139">
        <f>+'[1]CE 1'!K30</f>
        <v>0</v>
      </c>
      <c r="L34" s="139">
        <f>+'[1]CE 1'!L30</f>
        <v>0</v>
      </c>
      <c r="M34" s="139">
        <f>+'[1]CE 1'!M30</f>
        <v>0</v>
      </c>
      <c r="N34" s="139">
        <f>+'[1]CE 1'!N30</f>
        <v>0</v>
      </c>
      <c r="O34" s="139">
        <f>+'[1]CE 1'!O30</f>
        <v>0</v>
      </c>
      <c r="P34" s="139">
        <f>+'[1]CE 1'!P30</f>
        <v>0</v>
      </c>
      <c r="Q34" s="139">
        <f>+'[1]CE 1'!Q30</f>
        <v>0</v>
      </c>
      <c r="R34" s="139">
        <f>+'[1]CE 1'!R30</f>
        <v>0</v>
      </c>
      <c r="S34" s="139">
        <f>+'[1]CE 1'!S30</f>
        <v>0</v>
      </c>
      <c r="T34" s="139">
        <f>+'[1]CE 1'!T30</f>
        <v>0</v>
      </c>
      <c r="U34" s="139">
        <f>+'[1]CE 1'!U30</f>
        <v>0</v>
      </c>
      <c r="V34" s="139">
        <f>+'[1]CE 1'!V30</f>
        <v>0</v>
      </c>
      <c r="W34" s="139">
        <f>+'[1]CE 1'!W30</f>
        <v>0</v>
      </c>
      <c r="X34" s="139"/>
      <c r="Y34" s="119">
        <f>'[1]CE 1'!Y30</f>
        <v>0</v>
      </c>
      <c r="Z34" s="140"/>
      <c r="AA34" s="140"/>
      <c r="AB34" s="139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</row>
    <row r="35" spans="1:169" ht="21" customHeight="1" thickBot="1" x14ac:dyDescent="0.3">
      <c r="A35" s="77" t="s">
        <v>82</v>
      </c>
      <c r="B35" s="78" t="s">
        <v>83</v>
      </c>
      <c r="C35" s="79">
        <f>'[1]CE 1'!C31</f>
        <v>0</v>
      </c>
      <c r="D35" s="80">
        <f>'[1]CE 1'!D31</f>
        <v>0</v>
      </c>
      <c r="E35" s="80">
        <f>'[1]CE 1'!E31</f>
        <v>0</v>
      </c>
      <c r="F35" s="141">
        <f>'[1]CE 1'!F31</f>
        <v>7213219.9395002443</v>
      </c>
      <c r="G35" s="141">
        <f>'[1]CE 1'!G31</f>
        <v>227563.95000000007</v>
      </c>
      <c r="H35" s="141">
        <f>'[1]CE 1'!H31</f>
        <v>0</v>
      </c>
      <c r="I35" s="141">
        <f>+I16-I33</f>
        <v>170655.98704075639</v>
      </c>
      <c r="J35" s="141">
        <f t="shared" ref="J35:N35" si="2">+J16-J33</f>
        <v>-4015031.1385730579</v>
      </c>
      <c r="K35" s="141">
        <f t="shared" si="2"/>
        <v>1829558.2842385899</v>
      </c>
      <c r="L35" s="141">
        <f t="shared" si="2"/>
        <v>-1735640.18928255</v>
      </c>
      <c r="M35" s="141">
        <f t="shared" si="2"/>
        <v>-27414.530000000002</v>
      </c>
      <c r="N35" s="141">
        <f t="shared" si="2"/>
        <v>-71871.78</v>
      </c>
      <c r="O35" s="141">
        <f>'[1]CE 1'!O31</f>
        <v>0</v>
      </c>
      <c r="P35" s="141">
        <f>'[1]CE 1'!P31</f>
        <v>0</v>
      </c>
      <c r="Q35" s="141">
        <f>'[1]CE 1'!Q31</f>
        <v>0</v>
      </c>
      <c r="R35" s="141">
        <f>'[1]CE 1'!R31</f>
        <v>0</v>
      </c>
      <c r="S35" s="141">
        <f>'[1]CE 1'!S31</f>
        <v>0</v>
      </c>
      <c r="T35" s="141">
        <f>'[1]CE 1'!T31</f>
        <v>0</v>
      </c>
      <c r="U35" s="141">
        <f>'[1]CE 1'!U31</f>
        <v>0</v>
      </c>
      <c r="V35" s="141">
        <f>'[1]CE 1'!V31</f>
        <v>0</v>
      </c>
      <c r="W35" s="141">
        <f>'[1]CE 1'!W31</f>
        <v>0</v>
      </c>
      <c r="X35" s="142"/>
      <c r="Y35" s="143">
        <f>+Y16-Y33</f>
        <v>3591040.5229239836</v>
      </c>
      <c r="Z35" s="144">
        <f>'[1]CE 1'!AR31</f>
        <v>47623.729999999981</v>
      </c>
      <c r="AA35" s="143">
        <f>'[1]CE 1'!AS31</f>
        <v>0</v>
      </c>
      <c r="AB35" s="143">
        <f>+Y35+Z35</f>
        <v>3638664.2529239836</v>
      </c>
      <c r="AC35" s="4"/>
      <c r="AD35" s="4"/>
      <c r="AE35" s="81"/>
      <c r="AF35" s="4"/>
      <c r="AG35" s="4"/>
      <c r="FL35" s="3"/>
      <c r="FM35" s="3"/>
    </row>
    <row r="36" spans="1:169" ht="21" customHeight="1" thickBot="1" x14ac:dyDescent="0.3">
      <c r="A36" s="82"/>
      <c r="B36" s="83"/>
      <c r="C36" s="84"/>
      <c r="D36" s="85"/>
      <c r="E36" s="86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4"/>
      <c r="AD36" s="4"/>
      <c r="AE36" s="4"/>
      <c r="AF36" s="4"/>
      <c r="AG36" s="4"/>
      <c r="FL36" s="3"/>
      <c r="FM36" s="3"/>
    </row>
    <row r="37" spans="1:169" ht="21" hidden="1" customHeight="1" x14ac:dyDescent="0.3">
      <c r="A37" s="87"/>
      <c r="B37" s="29" t="s">
        <v>84</v>
      </c>
      <c r="C37" s="30"/>
      <c r="D37" s="31"/>
      <c r="E37" s="31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1"/>
      <c r="Y37" s="146"/>
      <c r="Z37" s="133"/>
      <c r="AA37" s="133"/>
      <c r="AB37" s="133"/>
    </row>
    <row r="38" spans="1:169" s="45" customFormat="1" ht="27" hidden="1" customHeight="1" x14ac:dyDescent="0.3">
      <c r="A38" s="88"/>
      <c r="B38" s="40" t="s">
        <v>85</v>
      </c>
      <c r="C38" s="47"/>
      <c r="D38" s="48"/>
      <c r="E38" s="48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  <c r="Y38" s="125"/>
      <c r="Z38" s="136"/>
      <c r="AA38" s="119"/>
      <c r="AB38" s="119" t="e">
        <f>Y38+SUM(#REF!)+AA38</f>
        <v>#REF!</v>
      </c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</row>
    <row r="39" spans="1:169" s="45" customFormat="1" ht="21" hidden="1" customHeight="1" thickBot="1" x14ac:dyDescent="0.3">
      <c r="A39" s="72"/>
      <c r="B39" s="75" t="s">
        <v>86</v>
      </c>
      <c r="C39" s="52">
        <f>'[1]CE PROD EE'!C191</f>
        <v>0</v>
      </c>
      <c r="D39" s="53">
        <f>'[1]CE TRAS EE'!H98</f>
        <v>0</v>
      </c>
      <c r="E39" s="53">
        <f>'[1]CE DISP EE '!J119</f>
        <v>0</v>
      </c>
      <c r="F39" s="126">
        <f>'[1]CE DIST EE'!L162</f>
        <v>0</v>
      </c>
      <c r="G39" s="126">
        <f>'[1]CE MIS EE'!I120</f>
        <v>0</v>
      </c>
      <c r="H39" s="126">
        <f>'[1]CE VEN I EE'!C151</f>
        <v>0</v>
      </c>
      <c r="I39" s="126">
        <f>'[1]CE VEND LIB EE'!C120</f>
        <v>0</v>
      </c>
      <c r="J39" s="126">
        <f>'[1]CE VEND TUT EE'!F115</f>
        <v>0</v>
      </c>
      <c r="K39" s="126">
        <f>'[1]CE EE EST'!C112</f>
        <v>0</v>
      </c>
      <c r="L39" s="126">
        <f>'[1]CE SISTAN'!C94</f>
        <v>0</v>
      </c>
      <c r="M39" s="126">
        <f>'[1]CE COL GAS'!C99</f>
        <v>0</v>
      </c>
      <c r="N39" s="126">
        <f>'[1]CE RIG GNL'!G124</f>
        <v>0</v>
      </c>
      <c r="O39" s="126">
        <f>'[1]CE STO GAS'!C119</f>
        <v>0</v>
      </c>
      <c r="P39" s="126">
        <f>'[1]CE TRAS GAS'!I120</f>
        <v>0</v>
      </c>
      <c r="Q39" s="126">
        <f>'[1]CE DISP GAS'!F107</f>
        <v>0</v>
      </c>
      <c r="R39" s="126">
        <f>'[1]CE DIST GAS'!K115</f>
        <v>0</v>
      </c>
      <c r="S39" s="126">
        <f>'[1]CE MIS GAS'!J101</f>
        <v>0</v>
      </c>
      <c r="T39" s="126">
        <f>'[1]CE VEN I GAS'!C112</f>
        <v>0</v>
      </c>
      <c r="U39" s="126">
        <f>'[1]CE VEN F GAS'!G129</f>
        <v>0</v>
      </c>
      <c r="V39" s="126">
        <f>'[1]CE GAS DIV'!C103</f>
        <v>0</v>
      </c>
      <c r="W39" s="126">
        <f>'[1]CE GAS EST'!C98</f>
        <v>0</v>
      </c>
      <c r="X39" s="138"/>
      <c r="Y39" s="127">
        <f>SUM(C39:X39)</f>
        <v>0</v>
      </c>
      <c r="Z39" s="147"/>
      <c r="AA39" s="127"/>
      <c r="AB39" s="127" t="e">
        <f>Y39+SUM(#REF!)+AA39</f>
        <v>#REF!</v>
      </c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</row>
    <row r="40" spans="1:169" ht="21" hidden="1" customHeight="1" thickBot="1" x14ac:dyDescent="0.3">
      <c r="A40" s="89"/>
      <c r="B40" s="89"/>
      <c r="C40" s="90"/>
      <c r="D40" s="90"/>
      <c r="E40" s="90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29"/>
      <c r="Z40" s="139"/>
      <c r="AA40" s="149"/>
      <c r="AB40" s="148"/>
    </row>
    <row r="41" spans="1:169" s="45" customFormat="1" ht="31.5" hidden="1" customHeight="1" thickBot="1" x14ac:dyDescent="0.3">
      <c r="A41" s="92"/>
      <c r="B41" s="93" t="s">
        <v>87</v>
      </c>
      <c r="C41" s="94">
        <f>C35-C39</f>
        <v>0</v>
      </c>
      <c r="D41" s="95">
        <f t="shared" ref="D41:W41" si="3">D35-D39</f>
        <v>0</v>
      </c>
      <c r="E41" s="95">
        <f t="shared" si="3"/>
        <v>0</v>
      </c>
      <c r="F41" s="150">
        <f t="shared" si="3"/>
        <v>7213219.9395002443</v>
      </c>
      <c r="G41" s="150">
        <f t="shared" si="3"/>
        <v>227563.95000000007</v>
      </c>
      <c r="H41" s="150">
        <f t="shared" si="3"/>
        <v>0</v>
      </c>
      <c r="I41" s="150">
        <f t="shared" si="3"/>
        <v>170655.98704075639</v>
      </c>
      <c r="J41" s="150">
        <f t="shared" si="3"/>
        <v>-4015031.1385730579</v>
      </c>
      <c r="K41" s="150">
        <f t="shared" si="3"/>
        <v>1829558.2842385899</v>
      </c>
      <c r="L41" s="150">
        <f t="shared" si="3"/>
        <v>-1735640.18928255</v>
      </c>
      <c r="M41" s="150">
        <f t="shared" si="3"/>
        <v>-27414.530000000002</v>
      </c>
      <c r="N41" s="150">
        <f t="shared" si="3"/>
        <v>-71871.78</v>
      </c>
      <c r="O41" s="150">
        <f t="shared" si="3"/>
        <v>0</v>
      </c>
      <c r="P41" s="150">
        <f t="shared" si="3"/>
        <v>0</v>
      </c>
      <c r="Q41" s="150">
        <f t="shared" si="3"/>
        <v>0</v>
      </c>
      <c r="R41" s="150">
        <f t="shared" si="3"/>
        <v>0</v>
      </c>
      <c r="S41" s="150">
        <f t="shared" si="3"/>
        <v>0</v>
      </c>
      <c r="T41" s="150">
        <f t="shared" si="3"/>
        <v>0</v>
      </c>
      <c r="U41" s="150">
        <f t="shared" si="3"/>
        <v>0</v>
      </c>
      <c r="V41" s="150">
        <f t="shared" si="3"/>
        <v>0</v>
      </c>
      <c r="W41" s="150">
        <f t="shared" si="3"/>
        <v>0</v>
      </c>
      <c r="X41" s="151"/>
      <c r="Y41" s="144">
        <f>SUM(C41:X41)</f>
        <v>3591040.5229239832</v>
      </c>
      <c r="Z41" s="152"/>
      <c r="AA41" s="143">
        <f>AA35-AA38-AA39</f>
        <v>0</v>
      </c>
      <c r="AB41" s="143" t="e">
        <f>+Y41+#REF!+#REF!</f>
        <v>#REF!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</row>
    <row r="42" spans="1:169" ht="21" hidden="1" customHeight="1" thickBot="1" x14ac:dyDescent="0.3">
      <c r="A42" s="44"/>
      <c r="C42" s="97"/>
      <c r="D42" s="97"/>
      <c r="E42" s="97"/>
      <c r="F42" s="153"/>
      <c r="G42" s="153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53"/>
      <c r="AA42" s="153"/>
      <c r="AB42" s="145"/>
      <c r="AC42" s="98"/>
    </row>
    <row r="43" spans="1:169" ht="21" hidden="1" customHeight="1" x14ac:dyDescent="0.3">
      <c r="A43" s="99"/>
      <c r="B43" s="57" t="s">
        <v>88</v>
      </c>
      <c r="C43" s="30"/>
      <c r="D43" s="31"/>
      <c r="E43" s="32"/>
      <c r="F43" s="131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1"/>
      <c r="Y43" s="132"/>
      <c r="Z43" s="133"/>
      <c r="AA43" s="154"/>
      <c r="AB43" s="155"/>
    </row>
    <row r="44" spans="1:169" ht="21" hidden="1" customHeight="1" x14ac:dyDescent="0.3">
      <c r="A44" s="100"/>
      <c r="B44" s="65" t="s">
        <v>27</v>
      </c>
      <c r="C44" s="37">
        <f>'[1]CE PROD EE'!J193</f>
        <v>0</v>
      </c>
      <c r="D44" s="38">
        <f>'[1]CE TRAS EE'!H100</f>
        <v>0</v>
      </c>
      <c r="E44" s="39" t="str">
        <f>'[1]CE DISP EE '!J121</f>
        <v>0,0</v>
      </c>
      <c r="F44" s="118">
        <f>'[1]CE DIST EE'!L164</f>
        <v>28472.448636349163</v>
      </c>
      <c r="G44" s="117">
        <f>'[1]CE MIS EE'!I122</f>
        <v>441.39723626359705</v>
      </c>
      <c r="H44" s="117">
        <f>'[1]CE VEN I EE'!C153</f>
        <v>0</v>
      </c>
      <c r="I44" s="117">
        <v>39179.374222099381</v>
      </c>
      <c r="J44" s="117">
        <f>'[1]CE VEND TUT EE'!F117</f>
        <v>0</v>
      </c>
      <c r="K44" s="117">
        <f>'[1]CE EE EST'!C114</f>
        <v>0</v>
      </c>
      <c r="L44" s="117">
        <f>'[1]CE SISTAN'!C96</f>
        <v>0</v>
      </c>
      <c r="M44" s="117">
        <f>'[1]CE COL GAS'!C101</f>
        <v>0</v>
      </c>
      <c r="N44" s="117">
        <f>'[1]CE RIG GNL'!G126</f>
        <v>0</v>
      </c>
      <c r="O44" s="117">
        <f>'[1]CE STO GAS'!C121</f>
        <v>0</v>
      </c>
      <c r="P44" s="117">
        <f>'[1]CE TRAS GAS'!I122</f>
        <v>0</v>
      </c>
      <c r="Q44" s="117">
        <f>'[1]CE DISP GAS'!F109</f>
        <v>0</v>
      </c>
      <c r="R44" s="117">
        <f>'[1]CE DIST GAS'!K117</f>
        <v>0</v>
      </c>
      <c r="S44" s="117">
        <f>'[1]CE MIS GAS'!J103</f>
        <v>0</v>
      </c>
      <c r="T44" s="117">
        <f>'[1]CE VEN I GAS'!C114</f>
        <v>0</v>
      </c>
      <c r="U44" s="117">
        <f>'[1]CE VEN F GAS'!G131</f>
        <v>0</v>
      </c>
      <c r="V44" s="117">
        <f>'[1]CE GAS DIV'!C105</f>
        <v>0</v>
      </c>
      <c r="W44" s="117">
        <f>'[1]CE GAS EST'!C100</f>
        <v>0</v>
      </c>
      <c r="X44" s="118"/>
      <c r="Y44" s="119">
        <f t="shared" ref="Y44:Y49" si="4">SUM(C44:X44)</f>
        <v>68093.220094712146</v>
      </c>
      <c r="Z44" s="136"/>
      <c r="AA44" s="136"/>
      <c r="AB44" s="119">
        <f>Y44-SUM(Z44:Z44)</f>
        <v>68093.220094712146</v>
      </c>
    </row>
    <row r="45" spans="1:169" ht="21" hidden="1" customHeight="1" x14ac:dyDescent="0.3">
      <c r="A45" s="100"/>
      <c r="B45" s="65" t="s">
        <v>28</v>
      </c>
      <c r="C45" s="37" t="str">
        <f>'[1]CE PROD EE'!J194</f>
        <v>0,0</v>
      </c>
      <c r="D45" s="38" t="str">
        <f>'[1]CE TRAS EE'!H101</f>
        <v>0,0</v>
      </c>
      <c r="E45" s="39" t="str">
        <f>'[1]CE DISP EE '!J122</f>
        <v>0,0</v>
      </c>
      <c r="F45" s="118" t="str">
        <f>'[1]CE DIST EE'!L165</f>
        <v>0,0</v>
      </c>
      <c r="G45" s="117" t="str">
        <f>'[1]CE MIS EE'!I123</f>
        <v>0,0</v>
      </c>
      <c r="H45" s="117" t="str">
        <f>'[1]CE VEN I EE'!C154</f>
        <v>0,0</v>
      </c>
      <c r="I45" s="117" t="s">
        <v>102</v>
      </c>
      <c r="J45" s="117" t="str">
        <f>'[1]CE VEND TUT EE'!F118</f>
        <v>0,0</v>
      </c>
      <c r="K45" s="117" t="str">
        <f>'[1]CE EE EST'!C115</f>
        <v>0,0</v>
      </c>
      <c r="L45" s="117" t="str">
        <f>'[1]CE SISTAN'!C97</f>
        <v>0,0</v>
      </c>
      <c r="M45" s="117" t="str">
        <f>'[1]CE COL GAS'!C102</f>
        <v>0,0</v>
      </c>
      <c r="N45" s="117" t="str">
        <f>'[1]CE RIG GNL'!G127</f>
        <v>0,0</v>
      </c>
      <c r="O45" s="117" t="str">
        <f>'[1]CE STO GAS'!C122</f>
        <v>0,0</v>
      </c>
      <c r="P45" s="117" t="str">
        <f>'[1]CE TRAS GAS'!I123</f>
        <v>0,0</v>
      </c>
      <c r="Q45" s="117" t="str">
        <f>'[1]CE DISP GAS'!F110</f>
        <v>0,0</v>
      </c>
      <c r="R45" s="117" t="str">
        <f>'[1]CE DIST GAS'!K118</f>
        <v>0,0</v>
      </c>
      <c r="S45" s="117" t="str">
        <f>'[1]CE MIS GAS'!J104</f>
        <v>0,0</v>
      </c>
      <c r="T45" s="117" t="str">
        <f>'[1]CE VEN I GAS'!C115</f>
        <v>0,0</v>
      </c>
      <c r="U45" s="117" t="str">
        <f>'[1]CE VEN F GAS'!G132</f>
        <v>0,0</v>
      </c>
      <c r="V45" s="117" t="str">
        <f>'[1]CE GAS DIV'!C106</f>
        <v>0,0</v>
      </c>
      <c r="W45" s="117" t="str">
        <f>'[1]CE GAS EST'!C101</f>
        <v>0,0</v>
      </c>
      <c r="X45" s="118"/>
      <c r="Y45" s="119">
        <f t="shared" si="4"/>
        <v>0</v>
      </c>
      <c r="Z45" s="136"/>
      <c r="AA45" s="136"/>
      <c r="AB45" s="119">
        <f>Y45-SUM(Z45:Z45)</f>
        <v>0</v>
      </c>
    </row>
    <row r="46" spans="1:169" ht="21" hidden="1" customHeight="1" x14ac:dyDescent="0.3">
      <c r="A46" s="100"/>
      <c r="B46" s="65" t="s">
        <v>29</v>
      </c>
      <c r="C46" s="37">
        <f>'[1]CE PROD EE'!J195</f>
        <v>0</v>
      </c>
      <c r="D46" s="38">
        <f>'[1]CE TRAS EE'!H102</f>
        <v>0</v>
      </c>
      <c r="E46" s="39" t="str">
        <f>'[1]CE DISP EE '!J123</f>
        <v>0,0</v>
      </c>
      <c r="F46" s="118">
        <f>'[1]CE DIST EE'!L166</f>
        <v>0</v>
      </c>
      <c r="G46" s="117">
        <f>'[1]CE MIS EE'!I124</f>
        <v>-17419.145072961077</v>
      </c>
      <c r="H46" s="117">
        <f>'[1]CE VEN I EE'!C155</f>
        <v>0</v>
      </c>
      <c r="I46" s="117">
        <v>-1965.9949270389238</v>
      </c>
      <c r="J46" s="117">
        <f>'[1]CE VEND TUT EE'!F119</f>
        <v>0</v>
      </c>
      <c r="K46" s="117">
        <f>'[1]CE EE EST'!C116</f>
        <v>0</v>
      </c>
      <c r="L46" s="117">
        <f>'[1]CE SISTAN'!C98</f>
        <v>0</v>
      </c>
      <c r="M46" s="117">
        <f>'[1]CE COL GAS'!C103</f>
        <v>0</v>
      </c>
      <c r="N46" s="117">
        <f>'[1]CE RIG GNL'!G128</f>
        <v>0</v>
      </c>
      <c r="O46" s="117">
        <f>'[1]CE STO GAS'!C123</f>
        <v>0</v>
      </c>
      <c r="P46" s="117">
        <f>'[1]CE TRAS GAS'!I124</f>
        <v>0</v>
      </c>
      <c r="Q46" s="117">
        <f>'[1]CE DISP GAS'!F111</f>
        <v>0</v>
      </c>
      <c r="R46" s="117">
        <f>'[1]CE DIST GAS'!K119</f>
        <v>0</v>
      </c>
      <c r="S46" s="117">
        <f>'[1]CE MIS GAS'!J105</f>
        <v>0</v>
      </c>
      <c r="T46" s="117">
        <f>'[1]CE VEN I GAS'!C116</f>
        <v>0</v>
      </c>
      <c r="U46" s="117">
        <f>'[1]CE VEN F GAS'!G133</f>
        <v>0</v>
      </c>
      <c r="V46" s="117">
        <f>'[1]CE GAS DIV'!C107</f>
        <v>0</v>
      </c>
      <c r="W46" s="117">
        <f>'[1]CE GAS EST'!C102</f>
        <v>0</v>
      </c>
      <c r="X46" s="118"/>
      <c r="Y46" s="119">
        <f t="shared" si="4"/>
        <v>-19385.14</v>
      </c>
      <c r="Z46" s="136"/>
      <c r="AA46" s="136"/>
      <c r="AB46" s="119">
        <f>Y46-SUM(Z46:Z46)</f>
        <v>-19385.14</v>
      </c>
    </row>
    <row r="47" spans="1:169" ht="21" hidden="1" customHeight="1" x14ac:dyDescent="0.3">
      <c r="A47" s="100"/>
      <c r="B47" s="65" t="s">
        <v>30</v>
      </c>
      <c r="C47" s="37" t="str">
        <f>'[1]CE PROD EE'!J196</f>
        <v>0,0</v>
      </c>
      <c r="D47" s="38" t="str">
        <f>'[1]CE TRAS EE'!H103</f>
        <v>0,0</v>
      </c>
      <c r="E47" s="39" t="str">
        <f>'[1]CE DISP EE '!J124</f>
        <v>0,0</v>
      </c>
      <c r="F47" s="118" t="str">
        <f>'[1]CE DIST EE'!L167</f>
        <v>0,0</v>
      </c>
      <c r="G47" s="117" t="str">
        <f>'[1]CE MIS EE'!I125</f>
        <v>0,0</v>
      </c>
      <c r="H47" s="117" t="str">
        <f>'[1]CE VEN I EE'!C156</f>
        <v>0,0</v>
      </c>
      <c r="I47" s="117" t="s">
        <v>102</v>
      </c>
      <c r="J47" s="117" t="str">
        <f>'[1]CE VEND TUT EE'!F120</f>
        <v>0,0</v>
      </c>
      <c r="K47" s="117" t="str">
        <f>'[1]CE EE EST'!C117</f>
        <v>0,0</v>
      </c>
      <c r="L47" s="117" t="str">
        <f>'[1]CE SISTAN'!C99</f>
        <v>0,0</v>
      </c>
      <c r="M47" s="117" t="str">
        <f>'[1]CE COL GAS'!C104</f>
        <v>0,0</v>
      </c>
      <c r="N47" s="117" t="str">
        <f>'[1]CE RIG GNL'!G129</f>
        <v>0,0</v>
      </c>
      <c r="O47" s="117" t="str">
        <f>'[1]CE STO GAS'!C124</f>
        <v>0,0</v>
      </c>
      <c r="P47" s="117" t="str">
        <f>'[1]CE TRAS GAS'!I125</f>
        <v>0,0</v>
      </c>
      <c r="Q47" s="117" t="str">
        <f>'[1]CE DISP GAS'!F112</f>
        <v>0,0</v>
      </c>
      <c r="R47" s="117" t="str">
        <f>'[1]CE DIST GAS'!K120</f>
        <v>0,0</v>
      </c>
      <c r="S47" s="117" t="str">
        <f>'[1]CE MIS GAS'!J106</f>
        <v>0,0</v>
      </c>
      <c r="T47" s="117" t="str">
        <f>'[1]CE VEN I GAS'!C117</f>
        <v>0,0</v>
      </c>
      <c r="U47" s="117" t="str">
        <f>'[1]CE VEN F GAS'!G134</f>
        <v>0,0</v>
      </c>
      <c r="V47" s="117" t="str">
        <f>'[1]CE GAS DIV'!C108</f>
        <v>0,0</v>
      </c>
      <c r="W47" s="117" t="str">
        <f>'[1]CE GAS EST'!C103</f>
        <v>0,0</v>
      </c>
      <c r="X47" s="118"/>
      <c r="Y47" s="119">
        <f t="shared" si="4"/>
        <v>0</v>
      </c>
      <c r="Z47" s="136"/>
      <c r="AA47" s="136"/>
      <c r="AB47" s="119">
        <f>Y47-SUM(Z47:Z47)</f>
        <v>0</v>
      </c>
    </row>
    <row r="48" spans="1:169" ht="21" hidden="1" customHeight="1" x14ac:dyDescent="0.3">
      <c r="A48" s="100"/>
      <c r="B48" s="65" t="s">
        <v>31</v>
      </c>
      <c r="C48" s="37" t="str">
        <f>'[1]CE PROD EE'!J197</f>
        <v>0,0</v>
      </c>
      <c r="D48" s="38" t="str">
        <f>'[1]CE TRAS EE'!H104</f>
        <v>0,0</v>
      </c>
      <c r="E48" s="39" t="str">
        <f>'[1]CE DISP EE '!J125</f>
        <v>0,0</v>
      </c>
      <c r="F48" s="118" t="str">
        <f>'[1]CE DIST EE'!L168</f>
        <v>0,0</v>
      </c>
      <c r="G48" s="117" t="str">
        <f>'[1]CE MIS EE'!I126</f>
        <v>0,0</v>
      </c>
      <c r="H48" s="117" t="str">
        <f>'[1]CE VEN I EE'!C157</f>
        <v>0,0</v>
      </c>
      <c r="I48" s="117" t="s">
        <v>102</v>
      </c>
      <c r="J48" s="117" t="str">
        <f>'[1]CE VEND TUT EE'!F121</f>
        <v>0,0</v>
      </c>
      <c r="K48" s="117" t="str">
        <f>'[1]CE EE EST'!C118</f>
        <v>0,0</v>
      </c>
      <c r="L48" s="117" t="str">
        <f>'[1]CE SISTAN'!C100</f>
        <v>0,0</v>
      </c>
      <c r="M48" s="117" t="str">
        <f>'[1]CE COL GAS'!C105</f>
        <v>0,0</v>
      </c>
      <c r="N48" s="117" t="str">
        <f>'[1]CE RIG GNL'!G130</f>
        <v>0,0</v>
      </c>
      <c r="O48" s="117" t="str">
        <f>'[1]CE STO GAS'!C125</f>
        <v>0,0</v>
      </c>
      <c r="P48" s="117" t="str">
        <f>'[1]CE TRAS GAS'!I126</f>
        <v>0,0</v>
      </c>
      <c r="Q48" s="117" t="str">
        <f>'[1]CE DISP GAS'!F113</f>
        <v>0,0</v>
      </c>
      <c r="R48" s="117" t="str">
        <f>'[1]CE DIST GAS'!K121</f>
        <v>0,0</v>
      </c>
      <c r="S48" s="117" t="str">
        <f>'[1]CE MIS GAS'!J107</f>
        <v>0,0</v>
      </c>
      <c r="T48" s="117" t="str">
        <f>'[1]CE VEN I GAS'!C118</f>
        <v>0,0</v>
      </c>
      <c r="U48" s="117" t="str">
        <f>'[1]CE VEN F GAS'!G135</f>
        <v>0,0</v>
      </c>
      <c r="V48" s="117" t="str">
        <f>'[1]CE GAS DIV'!C109</f>
        <v>0,0</v>
      </c>
      <c r="W48" s="117" t="str">
        <f>'[1]CE GAS EST'!C104</f>
        <v>0,0</v>
      </c>
      <c r="X48" s="118"/>
      <c r="Y48" s="119">
        <f t="shared" si="4"/>
        <v>0</v>
      </c>
      <c r="Z48" s="136"/>
      <c r="AA48" s="136"/>
      <c r="AB48" s="119">
        <f>Y48-SUM(Z48:Z48)</f>
        <v>0</v>
      </c>
    </row>
    <row r="49" spans="1:167" s="45" customFormat="1" ht="21" hidden="1" customHeight="1" thickBot="1" x14ac:dyDescent="0.3">
      <c r="A49" s="74"/>
      <c r="B49" s="73" t="s">
        <v>89</v>
      </c>
      <c r="C49" s="52">
        <f>'[1]CE PROD EE'!J198</f>
        <v>0</v>
      </c>
      <c r="D49" s="53">
        <f>'[1]CE TRAS EE'!H105</f>
        <v>0</v>
      </c>
      <c r="E49" s="54">
        <f>'[1]CE DISP EE '!J126</f>
        <v>0</v>
      </c>
      <c r="F49" s="138">
        <f>'[1]CE DIST EE'!L169</f>
        <v>28472.44863634916</v>
      </c>
      <c r="G49" s="126">
        <f>'[1]CE MIS EE'!I127</f>
        <v>-16977.747836697479</v>
      </c>
      <c r="H49" s="126">
        <f>'[1]CE VEN I EE'!C158</f>
        <v>0</v>
      </c>
      <c r="I49" s="126">
        <f>SUM(I44:I48)</f>
        <v>37213.379295060455</v>
      </c>
      <c r="J49" s="126">
        <f>'[1]CE VEND TUT EE'!F122</f>
        <v>0</v>
      </c>
      <c r="K49" s="126">
        <f>'[1]CE EE EST'!C119</f>
        <v>0</v>
      </c>
      <c r="L49" s="126">
        <f>'[1]CE SISTAN'!C101</f>
        <v>0</v>
      </c>
      <c r="M49" s="126">
        <f>'[1]CE COL GAS'!C106</f>
        <v>0</v>
      </c>
      <c r="N49" s="126">
        <f>'[1]CE RIG GNL'!G131</f>
        <v>0</v>
      </c>
      <c r="O49" s="126">
        <f>'[1]CE STO GAS'!C126</f>
        <v>0</v>
      </c>
      <c r="P49" s="126">
        <f>'[1]CE TRAS GAS'!I127</f>
        <v>0</v>
      </c>
      <c r="Q49" s="126">
        <f>'[1]CE DISP GAS'!F114</f>
        <v>0</v>
      </c>
      <c r="R49" s="126">
        <f>'[1]CE DIST GAS'!K122</f>
        <v>0</v>
      </c>
      <c r="S49" s="126">
        <f>'[1]CE MIS GAS'!J108</f>
        <v>0</v>
      </c>
      <c r="T49" s="126">
        <f>'[1]CE VEN I GAS'!C119</f>
        <v>0</v>
      </c>
      <c r="U49" s="126">
        <f>'[1]CE VEN F GAS'!G136</f>
        <v>0</v>
      </c>
      <c r="V49" s="126">
        <f>'[1]CE GAS DIV'!C110</f>
        <v>0</v>
      </c>
      <c r="W49" s="126">
        <f>'[1]CE GAS EST'!C105</f>
        <v>0</v>
      </c>
      <c r="X49" s="138"/>
      <c r="Y49" s="127">
        <f t="shared" si="4"/>
        <v>48708.080094712132</v>
      </c>
      <c r="Z49" s="147"/>
      <c r="AA49" s="147"/>
      <c r="AB49" s="147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</row>
    <row r="50" spans="1:167" ht="21" hidden="1" customHeight="1" thickBot="1" x14ac:dyDescent="0.3">
      <c r="A50" s="5"/>
      <c r="B50" s="85"/>
      <c r="C50" s="86"/>
      <c r="D50" s="86"/>
      <c r="E50" s="86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8"/>
      <c r="Z50" s="145"/>
      <c r="AA50" s="145"/>
      <c r="AB50" s="145"/>
    </row>
    <row r="51" spans="1:167" ht="21" hidden="1" customHeight="1" x14ac:dyDescent="0.3">
      <c r="A51" s="101"/>
      <c r="B51" s="102" t="s">
        <v>90</v>
      </c>
      <c r="C51" s="30"/>
      <c r="D51" s="31"/>
      <c r="E51" s="32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1"/>
      <c r="Y51" s="132"/>
      <c r="Z51" s="133"/>
      <c r="AA51" s="154"/>
      <c r="AB51" s="155"/>
    </row>
    <row r="52" spans="1:167" ht="21" hidden="1" customHeight="1" x14ac:dyDescent="0.3">
      <c r="A52" s="103"/>
      <c r="B52" s="104" t="s">
        <v>19</v>
      </c>
      <c r="C52" s="37">
        <f>'[1]CE PROD EE'!J200</f>
        <v>0</v>
      </c>
      <c r="D52" s="38">
        <f>'[1]CE TRAS EE'!H107</f>
        <v>0</v>
      </c>
      <c r="E52" s="39" t="str">
        <f>'[1]CE DISP EE '!J128</f>
        <v>0,0</v>
      </c>
      <c r="F52" s="117">
        <f>'[1]CE DIST EE'!L171</f>
        <v>31635.591283018857</v>
      </c>
      <c r="G52" s="117">
        <f>'[1]CE MIS EE'!I129</f>
        <v>2556.8491584905655</v>
      </c>
      <c r="H52" s="117">
        <f>'[1]CE VEN I EE'!C160</f>
        <v>0</v>
      </c>
      <c r="I52" s="117">
        <v>75665.400520754687</v>
      </c>
      <c r="J52" s="117">
        <f>'[1]CE VEND TUT EE'!F124</f>
        <v>0</v>
      </c>
      <c r="K52" s="117">
        <f>'[1]CE EE EST'!C121</f>
        <v>0</v>
      </c>
      <c r="L52" s="117">
        <f>'[1]CE SISTAN'!C103</f>
        <v>0</v>
      </c>
      <c r="M52" s="117">
        <f>'[1]CE COL GAS'!C108</f>
        <v>0</v>
      </c>
      <c r="N52" s="117">
        <f>'[1]CE RIG GNL'!G133</f>
        <v>0</v>
      </c>
      <c r="O52" s="117">
        <f>'[1]CE STO GAS'!C128</f>
        <v>0</v>
      </c>
      <c r="P52" s="117">
        <f>'[1]CE TRAS GAS'!I129</f>
        <v>0</v>
      </c>
      <c r="Q52" s="117">
        <f>'[1]CE DISP GAS'!F116</f>
        <v>0</v>
      </c>
      <c r="R52" s="117">
        <f>'[1]CE DIST GAS'!K124</f>
        <v>0</v>
      </c>
      <c r="S52" s="117">
        <f>'[1]CE MIS GAS'!J110</f>
        <v>0</v>
      </c>
      <c r="T52" s="117">
        <f>'[1]CE VEN I GAS'!C121</f>
        <v>0</v>
      </c>
      <c r="U52" s="117">
        <f>'[1]CE VEN F GAS'!G138</f>
        <v>0</v>
      </c>
      <c r="V52" s="117">
        <f>'[1]CE GAS DIV'!C112</f>
        <v>0</v>
      </c>
      <c r="W52" s="117">
        <f>'[1]CE GAS EST'!C107</f>
        <v>0</v>
      </c>
      <c r="X52" s="118"/>
      <c r="Y52" s="119">
        <f t="shared" ref="Y52:Y63" si="5">SUM(C52:X52)</f>
        <v>109857.8409622641</v>
      </c>
      <c r="Z52" s="136"/>
      <c r="AA52" s="136"/>
      <c r="AB52" s="119">
        <f>Y52-SUM(Z52:Z52)</f>
        <v>109857.8409622641</v>
      </c>
    </row>
    <row r="53" spans="1:167" ht="21" hidden="1" customHeight="1" x14ac:dyDescent="0.3">
      <c r="A53" s="103"/>
      <c r="B53" s="104" t="s">
        <v>91</v>
      </c>
      <c r="C53" s="37">
        <f>'[1]CE PROD EE'!J201</f>
        <v>0</v>
      </c>
      <c r="D53" s="38">
        <f>'[1]CE TRAS EE'!H108</f>
        <v>0</v>
      </c>
      <c r="E53" s="39" t="str">
        <f>'[1]CE DISP EE '!J129</f>
        <v>0,0</v>
      </c>
      <c r="F53" s="117">
        <f>'[1]CE DIST EE'!L172</f>
        <v>21494.538264645857</v>
      </c>
      <c r="G53" s="117">
        <f>'[1]CE MIS EE'!I130</f>
        <v>437.7931352910278</v>
      </c>
      <c r="H53" s="117">
        <f>'[1]CE VEN I EE'!C161</f>
        <v>0</v>
      </c>
      <c r="I53" s="117">
        <v>44905.525053970334</v>
      </c>
      <c r="J53" s="117">
        <f>'[1]CE VEND TUT EE'!F125</f>
        <v>0</v>
      </c>
      <c r="K53" s="117">
        <f>'[1]CE EE EST'!C122</f>
        <v>0</v>
      </c>
      <c r="L53" s="117">
        <f>'[1]CE SISTAN'!C104</f>
        <v>0</v>
      </c>
      <c r="M53" s="117">
        <f>'[1]CE COL GAS'!C109</f>
        <v>0</v>
      </c>
      <c r="N53" s="117">
        <f>'[1]CE RIG GNL'!G134</f>
        <v>0</v>
      </c>
      <c r="O53" s="117">
        <f>'[1]CE STO GAS'!C129</f>
        <v>0</v>
      </c>
      <c r="P53" s="117">
        <f>'[1]CE TRAS GAS'!I130</f>
        <v>0</v>
      </c>
      <c r="Q53" s="117">
        <f>'[1]CE DISP GAS'!F117</f>
        <v>0</v>
      </c>
      <c r="R53" s="117">
        <f>'[1]CE DIST GAS'!K125</f>
        <v>0</v>
      </c>
      <c r="S53" s="117">
        <f>'[1]CE MIS GAS'!J111</f>
        <v>0</v>
      </c>
      <c r="T53" s="117">
        <f>'[1]CE VEN I GAS'!C122</f>
        <v>0</v>
      </c>
      <c r="U53" s="117">
        <f>'[1]CE VEN F GAS'!G139</f>
        <v>0</v>
      </c>
      <c r="V53" s="117">
        <f>'[1]CE GAS DIV'!C113</f>
        <v>0</v>
      </c>
      <c r="W53" s="117">
        <f>'[1]CE GAS EST'!C108</f>
        <v>0</v>
      </c>
      <c r="X53" s="118"/>
      <c r="Y53" s="119">
        <f t="shared" si="5"/>
        <v>66837.85645390721</v>
      </c>
      <c r="Z53" s="136"/>
      <c r="AA53" s="136"/>
      <c r="AB53" s="119">
        <f>Y53-SUM(Z53:Z53)</f>
        <v>66837.85645390721</v>
      </c>
    </row>
    <row r="54" spans="1:167" ht="21" hidden="1" customHeight="1" x14ac:dyDescent="0.3">
      <c r="A54" s="103"/>
      <c r="B54" s="104" t="s">
        <v>20</v>
      </c>
      <c r="C54" s="37">
        <f>'[1]CE PROD EE'!J202</f>
        <v>0</v>
      </c>
      <c r="D54" s="38">
        <f>'[1]CE TRAS EE'!H109</f>
        <v>0</v>
      </c>
      <c r="E54" s="39" t="str">
        <f>'[1]CE DISP EE '!J130</f>
        <v>0,0</v>
      </c>
      <c r="F54" s="117">
        <f>'[1]CE DIST EE'!L173</f>
        <v>-2565.0508964342707</v>
      </c>
      <c r="G54" s="117">
        <f>'[1]CE MIS EE'!I131</f>
        <v>-58.524070768065307</v>
      </c>
      <c r="H54" s="117">
        <f>'[1]CE VEN I EE'!C162</f>
        <v>0</v>
      </c>
      <c r="I54" s="117">
        <v>-3763.2050327976644</v>
      </c>
      <c r="J54" s="117">
        <f>'[1]CE VEND TUT EE'!F126</f>
        <v>0</v>
      </c>
      <c r="K54" s="117">
        <f>'[1]CE EE EST'!C123</f>
        <v>0</v>
      </c>
      <c r="L54" s="117">
        <f>'[1]CE SISTAN'!C105</f>
        <v>0</v>
      </c>
      <c r="M54" s="117">
        <f>'[1]CE COL GAS'!C110</f>
        <v>0</v>
      </c>
      <c r="N54" s="117">
        <f>'[1]CE RIG GNL'!G135</f>
        <v>0</v>
      </c>
      <c r="O54" s="117">
        <f>'[1]CE STO GAS'!C130</f>
        <v>0</v>
      </c>
      <c r="P54" s="117">
        <f>'[1]CE TRAS GAS'!I131</f>
        <v>0</v>
      </c>
      <c r="Q54" s="117">
        <f>'[1]CE DISP GAS'!F118</f>
        <v>0</v>
      </c>
      <c r="R54" s="117">
        <f>'[1]CE DIST GAS'!K126</f>
        <v>0</v>
      </c>
      <c r="S54" s="117">
        <f>'[1]CE MIS GAS'!J112</f>
        <v>0</v>
      </c>
      <c r="T54" s="117">
        <f>'[1]CE VEN I GAS'!C123</f>
        <v>0</v>
      </c>
      <c r="U54" s="117">
        <f>'[1]CE VEN F GAS'!G140</f>
        <v>0</v>
      </c>
      <c r="V54" s="117">
        <f>'[1]CE GAS DIV'!C114</f>
        <v>0</v>
      </c>
      <c r="W54" s="117">
        <f>'[1]CE GAS EST'!C109</f>
        <v>0</v>
      </c>
      <c r="X54" s="118"/>
      <c r="Y54" s="119">
        <f t="shared" si="5"/>
        <v>-6386.7800000000007</v>
      </c>
      <c r="Z54" s="136"/>
      <c r="AA54" s="136"/>
      <c r="AB54" s="119">
        <f>Y54-SUM(Z54:Z54)</f>
        <v>-6386.7800000000007</v>
      </c>
    </row>
    <row r="55" spans="1:167" ht="21" hidden="1" customHeight="1" x14ac:dyDescent="0.3">
      <c r="A55" s="103"/>
      <c r="B55" s="104" t="s">
        <v>92</v>
      </c>
      <c r="C55" s="37">
        <f>'[1]CE PROD EE'!J203</f>
        <v>0</v>
      </c>
      <c r="D55" s="38">
        <f>'[1]CE TRAS EE'!H110</f>
        <v>0</v>
      </c>
      <c r="E55" s="39" t="str">
        <f>'[1]CE DISP EE '!J131</f>
        <v>0,0</v>
      </c>
      <c r="F55" s="117">
        <f>'[1]CE DIST EE'!L174</f>
        <v>55485.539597947369</v>
      </c>
      <c r="G55" s="117">
        <f>'[1]CE MIS EE'!I132</f>
        <v>7653.1778755789474</v>
      </c>
      <c r="H55" s="117">
        <f>'[1]CE VEN I EE'!C163</f>
        <v>0</v>
      </c>
      <c r="I55" s="117">
        <v>149236.96857378949</v>
      </c>
      <c r="J55" s="117">
        <f>'[1]CE VEND TUT EE'!F127</f>
        <v>0</v>
      </c>
      <c r="K55" s="117">
        <f>'[1]CE EE EST'!C124</f>
        <v>0</v>
      </c>
      <c r="L55" s="117">
        <f>'[1]CE SISTAN'!C106</f>
        <v>0</v>
      </c>
      <c r="M55" s="117">
        <f>'[1]CE COL GAS'!C111</f>
        <v>0</v>
      </c>
      <c r="N55" s="117">
        <f>'[1]CE RIG GNL'!G136</f>
        <v>0</v>
      </c>
      <c r="O55" s="117">
        <f>'[1]CE STO GAS'!C131</f>
        <v>0</v>
      </c>
      <c r="P55" s="117">
        <f>'[1]CE TRAS GAS'!I132</f>
        <v>0</v>
      </c>
      <c r="Q55" s="117">
        <f>'[1]CE DISP GAS'!F119</f>
        <v>0</v>
      </c>
      <c r="R55" s="117">
        <f>'[1]CE DIST GAS'!K127</f>
        <v>0</v>
      </c>
      <c r="S55" s="117">
        <f>'[1]CE MIS GAS'!J113</f>
        <v>0</v>
      </c>
      <c r="T55" s="117">
        <f>'[1]CE VEN I GAS'!C124</f>
        <v>0</v>
      </c>
      <c r="U55" s="117">
        <f>'[1]CE VEN F GAS'!G141</f>
        <v>0</v>
      </c>
      <c r="V55" s="117">
        <f>'[1]CE GAS DIV'!C115</f>
        <v>0</v>
      </c>
      <c r="W55" s="117">
        <f>'[1]CE GAS EST'!C110</f>
        <v>0</v>
      </c>
      <c r="X55" s="118"/>
      <c r="Y55" s="119">
        <f t="shared" si="5"/>
        <v>212375.6860473158</v>
      </c>
      <c r="Z55" s="136"/>
      <c r="AA55" s="136"/>
      <c r="AB55" s="119">
        <f>Y55-SUM(Z55:Z55)</f>
        <v>212375.6860473158</v>
      </c>
    </row>
    <row r="56" spans="1:167" ht="21" hidden="1" customHeight="1" x14ac:dyDescent="0.3">
      <c r="A56" s="103"/>
      <c r="B56" s="104" t="s">
        <v>21</v>
      </c>
      <c r="C56" s="37">
        <f>'[1]CE PROD EE'!J204</f>
        <v>0</v>
      </c>
      <c r="D56" s="38">
        <f>'[1]CE TRAS EE'!H111</f>
        <v>0</v>
      </c>
      <c r="E56" s="39" t="str">
        <f>'[1]CE DISP EE '!J132</f>
        <v>0,0</v>
      </c>
      <c r="F56" s="117">
        <f>'[1]CE DIST EE'!L175</f>
        <v>146190.75767441862</v>
      </c>
      <c r="G56" s="117">
        <f>'[1]CE MIS EE'!I133</f>
        <v>6961.4646511627916</v>
      </c>
      <c r="H56" s="117">
        <f>'[1]CE VEN I EE'!C164</f>
        <v>0</v>
      </c>
      <c r="I56" s="117">
        <v>146190.75767441862</v>
      </c>
      <c r="J56" s="117">
        <f>'[1]CE VEND TUT EE'!F128</f>
        <v>0</v>
      </c>
      <c r="K56" s="117">
        <f>'[1]CE EE EST'!C125</f>
        <v>0</v>
      </c>
      <c r="L56" s="117">
        <f>'[1]CE SISTAN'!C107</f>
        <v>0</v>
      </c>
      <c r="M56" s="117">
        <f>'[1]CE COL GAS'!C112</f>
        <v>0</v>
      </c>
      <c r="N56" s="117">
        <f>'[1]CE RIG GNL'!G137</f>
        <v>0</v>
      </c>
      <c r="O56" s="117">
        <f>'[1]CE STO GAS'!C132</f>
        <v>0</v>
      </c>
      <c r="P56" s="117">
        <f>'[1]CE TRAS GAS'!I133</f>
        <v>0</v>
      </c>
      <c r="Q56" s="117">
        <f>'[1]CE DISP GAS'!F120</f>
        <v>0</v>
      </c>
      <c r="R56" s="117">
        <f>'[1]CE DIST GAS'!K128</f>
        <v>0</v>
      </c>
      <c r="S56" s="117">
        <f>'[1]CE MIS GAS'!J114</f>
        <v>0</v>
      </c>
      <c r="T56" s="117">
        <f>'[1]CE VEN I GAS'!C125</f>
        <v>0</v>
      </c>
      <c r="U56" s="117">
        <f>'[1]CE VEN F GAS'!G142</f>
        <v>0</v>
      </c>
      <c r="V56" s="117">
        <f>'[1]CE GAS DIV'!C116</f>
        <v>0</v>
      </c>
      <c r="W56" s="117">
        <f>'[1]CE GAS EST'!C111</f>
        <v>0</v>
      </c>
      <c r="X56" s="118"/>
      <c r="Y56" s="119">
        <f t="shared" si="5"/>
        <v>299342.98000000004</v>
      </c>
      <c r="Z56" s="136"/>
      <c r="AA56" s="136"/>
      <c r="AB56" s="119">
        <f>Y56-SUM(Z56:Z56)</f>
        <v>299342.98000000004</v>
      </c>
    </row>
    <row r="57" spans="1:167" ht="21" hidden="1" customHeight="1" x14ac:dyDescent="0.3">
      <c r="A57" s="103"/>
      <c r="B57" s="104" t="s">
        <v>22</v>
      </c>
      <c r="C57" s="37" t="str">
        <f>'[1]CE PROD EE'!J205</f>
        <v>0,0</v>
      </c>
      <c r="D57" s="38" t="str">
        <f>'[1]CE TRAS EE'!H112</f>
        <v>0,0</v>
      </c>
      <c r="E57" s="39" t="str">
        <f>'[1]CE DISP EE '!J133</f>
        <v>0,0</v>
      </c>
      <c r="F57" s="117" t="str">
        <f>'[1]CE DIST EE'!L176</f>
        <v>0,0</v>
      </c>
      <c r="G57" s="117" t="str">
        <f>'[1]CE MIS EE'!I134</f>
        <v>0,0</v>
      </c>
      <c r="H57" s="117" t="str">
        <f>'[1]CE VEN I EE'!C165</f>
        <v>0,0</v>
      </c>
      <c r="I57" s="117" t="s">
        <v>102</v>
      </c>
      <c r="J57" s="117" t="str">
        <f>'[1]CE VEND TUT EE'!F129</f>
        <v>0,0</v>
      </c>
      <c r="K57" s="117" t="str">
        <f>'[1]CE EE EST'!C126</f>
        <v>0,0</v>
      </c>
      <c r="L57" s="117" t="str">
        <f>'[1]CE SISTAN'!C108</f>
        <v>0,0</v>
      </c>
      <c r="M57" s="117" t="str">
        <f>'[1]CE COL GAS'!C113</f>
        <v>0,0</v>
      </c>
      <c r="N57" s="117" t="str">
        <f>'[1]CE RIG GNL'!G138</f>
        <v>0,0</v>
      </c>
      <c r="O57" s="117" t="str">
        <f>'[1]CE STO GAS'!C133</f>
        <v>0,0</v>
      </c>
      <c r="P57" s="117" t="str">
        <f>'[1]CE TRAS GAS'!I134</f>
        <v>0,0</v>
      </c>
      <c r="Q57" s="117" t="str">
        <f>'[1]CE DISP GAS'!F121</f>
        <v>0,0</v>
      </c>
      <c r="R57" s="117" t="str">
        <f>'[1]CE DIST GAS'!K129</f>
        <v>0,0</v>
      </c>
      <c r="S57" s="117" t="str">
        <f>'[1]CE MIS GAS'!J115</f>
        <v>0,0</v>
      </c>
      <c r="T57" s="117" t="str">
        <f>'[1]CE VEN I GAS'!C126</f>
        <v>0,0</v>
      </c>
      <c r="U57" s="117" t="str">
        <f>'[1]CE VEN F GAS'!G143</f>
        <v>0,0</v>
      </c>
      <c r="V57" s="117" t="str">
        <f>'[1]CE GAS DIV'!C117</f>
        <v>0,0</v>
      </c>
      <c r="W57" s="117" t="str">
        <f>'[1]CE GAS EST'!C112</f>
        <v>0,0</v>
      </c>
      <c r="X57" s="118"/>
      <c r="Y57" s="119">
        <f t="shared" si="5"/>
        <v>0</v>
      </c>
      <c r="Z57" s="136"/>
      <c r="AA57" s="136"/>
      <c r="AB57" s="119">
        <f>Y57-SUM(Z57:Z57)</f>
        <v>0</v>
      </c>
    </row>
    <row r="58" spans="1:167" ht="21" hidden="1" customHeight="1" x14ac:dyDescent="0.3">
      <c r="A58" s="103"/>
      <c r="B58" s="104" t="s">
        <v>93</v>
      </c>
      <c r="C58" s="37" t="str">
        <f>'[1]CE PROD EE'!J206</f>
        <v>0,0</v>
      </c>
      <c r="D58" s="38" t="str">
        <f>'[1]CE TRAS EE'!H113</f>
        <v>0,0</v>
      </c>
      <c r="E58" s="39" t="str">
        <f>'[1]CE DISP EE '!J134</f>
        <v>0,0</v>
      </c>
      <c r="F58" s="117" t="str">
        <f>'[1]CE DIST EE'!L177</f>
        <v>0,0</v>
      </c>
      <c r="G58" s="117" t="str">
        <f>'[1]CE MIS EE'!I135</f>
        <v>0,0</v>
      </c>
      <c r="H58" s="117" t="str">
        <f>'[1]CE VEN I EE'!C166</f>
        <v>0,0</v>
      </c>
      <c r="I58" s="117" t="s">
        <v>102</v>
      </c>
      <c r="J58" s="117" t="str">
        <f>'[1]CE VEND TUT EE'!F130</f>
        <v>0,0</v>
      </c>
      <c r="K58" s="117" t="str">
        <f>'[1]CE EE EST'!C127</f>
        <v>0,0</v>
      </c>
      <c r="L58" s="117" t="str">
        <f>'[1]CE SISTAN'!C109</f>
        <v>0,0</v>
      </c>
      <c r="M58" s="117" t="str">
        <f>'[1]CE COL GAS'!C114</f>
        <v>0,0</v>
      </c>
      <c r="N58" s="117" t="str">
        <f>'[1]CE RIG GNL'!G139</f>
        <v>0,0</v>
      </c>
      <c r="O58" s="117" t="str">
        <f>'[1]CE STO GAS'!C134</f>
        <v>0,0</v>
      </c>
      <c r="P58" s="117" t="str">
        <f>'[1]CE TRAS GAS'!I135</f>
        <v>0,0</v>
      </c>
      <c r="Q58" s="117" t="str">
        <f>'[1]CE DISP GAS'!F122</f>
        <v>0,0</v>
      </c>
      <c r="R58" s="117" t="str">
        <f>'[1]CE DIST GAS'!K130</f>
        <v>0,0</v>
      </c>
      <c r="S58" s="117" t="str">
        <f>'[1]CE MIS GAS'!J116</f>
        <v>0,0</v>
      </c>
      <c r="T58" s="117" t="str">
        <f>'[1]CE VEN I GAS'!C127</f>
        <v>0,0</v>
      </c>
      <c r="U58" s="117" t="str">
        <f>'[1]CE VEN F GAS'!G144</f>
        <v>0,0</v>
      </c>
      <c r="V58" s="117" t="str">
        <f>'[1]CE GAS DIV'!C118</f>
        <v>0,0</v>
      </c>
      <c r="W58" s="117" t="str">
        <f>'[1]CE GAS EST'!C113</f>
        <v>0,0</v>
      </c>
      <c r="X58" s="118"/>
      <c r="Y58" s="119">
        <f t="shared" si="5"/>
        <v>0</v>
      </c>
      <c r="Z58" s="136"/>
      <c r="AA58" s="136"/>
      <c r="AB58" s="119">
        <f>Y58-SUM(Z58:Z58)</f>
        <v>0</v>
      </c>
    </row>
    <row r="59" spans="1:167" ht="21" hidden="1" customHeight="1" x14ac:dyDescent="0.3">
      <c r="A59" s="103"/>
      <c r="B59" s="104" t="s">
        <v>23</v>
      </c>
      <c r="C59" s="37">
        <f>'[1]CE PROD EE'!J207</f>
        <v>0</v>
      </c>
      <c r="D59" s="38">
        <f>'[1]CE TRAS EE'!H114</f>
        <v>0</v>
      </c>
      <c r="E59" s="39" t="str">
        <f>'[1]CE DISP EE '!J135</f>
        <v>0,0</v>
      </c>
      <c r="F59" s="117">
        <f>'[1]CE DIST EE'!L178</f>
        <v>23056.938666666669</v>
      </c>
      <c r="G59" s="117">
        <f>'[1]CE MIS EE'!I136</f>
        <v>2096.0853333333334</v>
      </c>
      <c r="H59" s="117">
        <f>'[1]CE VEN I EE'!C167</f>
        <v>0</v>
      </c>
      <c r="I59" s="117">
        <v>37729.536</v>
      </c>
      <c r="J59" s="117">
        <f>'[1]CE VEND TUT EE'!F131</f>
        <v>0</v>
      </c>
      <c r="K59" s="117">
        <f>'[1]CE EE EST'!C128</f>
        <v>0</v>
      </c>
      <c r="L59" s="117">
        <f>'[1]CE SISTAN'!C110</f>
        <v>0</v>
      </c>
      <c r="M59" s="117">
        <f>'[1]CE COL GAS'!C115</f>
        <v>0</v>
      </c>
      <c r="N59" s="117">
        <f>'[1]CE RIG GNL'!G140</f>
        <v>0</v>
      </c>
      <c r="O59" s="117">
        <f>'[1]CE STO GAS'!C135</f>
        <v>0</v>
      </c>
      <c r="P59" s="117">
        <f>'[1]CE TRAS GAS'!I136</f>
        <v>0</v>
      </c>
      <c r="Q59" s="117">
        <f>'[1]CE DISP GAS'!F123</f>
        <v>0</v>
      </c>
      <c r="R59" s="117">
        <f>'[1]CE DIST GAS'!K131</f>
        <v>0</v>
      </c>
      <c r="S59" s="117">
        <f>'[1]CE MIS GAS'!J117</f>
        <v>0</v>
      </c>
      <c r="T59" s="117">
        <f>'[1]CE VEN I GAS'!C128</f>
        <v>0</v>
      </c>
      <c r="U59" s="117">
        <f>'[1]CE VEN F GAS'!G145</f>
        <v>0</v>
      </c>
      <c r="V59" s="117">
        <f>'[1]CE GAS DIV'!C119</f>
        <v>0</v>
      </c>
      <c r="W59" s="117">
        <f>'[1]CE GAS EST'!C114</f>
        <v>0</v>
      </c>
      <c r="X59" s="118"/>
      <c r="Y59" s="119">
        <f t="shared" si="5"/>
        <v>62882.559999999998</v>
      </c>
      <c r="Z59" s="136"/>
      <c r="AA59" s="136"/>
      <c r="AB59" s="119">
        <f>Y59-SUM(Z59:Z59)</f>
        <v>62882.559999999998</v>
      </c>
    </row>
    <row r="60" spans="1:167" ht="21" hidden="1" customHeight="1" x14ac:dyDescent="0.3">
      <c r="A60" s="103"/>
      <c r="B60" s="104" t="s">
        <v>24</v>
      </c>
      <c r="C60" s="37">
        <f>'[1]CE PROD EE'!J208</f>
        <v>0</v>
      </c>
      <c r="D60" s="38">
        <f>'[1]CE TRAS EE'!H115</f>
        <v>0</v>
      </c>
      <c r="E60" s="39" t="str">
        <f>'[1]CE DISP EE '!J136</f>
        <v>0,0</v>
      </c>
      <c r="F60" s="117">
        <f>'[1]CE DIST EE'!L179</f>
        <v>82147.498876034078</v>
      </c>
      <c r="G60" s="117">
        <f>'[1]CE MIS EE'!I137</f>
        <v>1273.5005490029298</v>
      </c>
      <c r="H60" s="117">
        <f>'[1]CE VEN I EE'!C168</f>
        <v>0</v>
      </c>
      <c r="I60" s="117">
        <v>113038.66558792439</v>
      </c>
      <c r="J60" s="117">
        <f>'[1]CE VEND TUT EE'!F132</f>
        <v>0</v>
      </c>
      <c r="K60" s="117">
        <f>'[1]CE EE EST'!C129</f>
        <v>0</v>
      </c>
      <c r="L60" s="117">
        <f>'[1]CE SISTAN'!C111</f>
        <v>0</v>
      </c>
      <c r="M60" s="117">
        <f>'[1]CE COL GAS'!C116</f>
        <v>0</v>
      </c>
      <c r="N60" s="117">
        <f>'[1]CE RIG GNL'!G141</f>
        <v>0</v>
      </c>
      <c r="O60" s="117">
        <f>'[1]CE STO GAS'!C136</f>
        <v>0</v>
      </c>
      <c r="P60" s="117">
        <f>'[1]CE TRAS GAS'!I137</f>
        <v>0</v>
      </c>
      <c r="Q60" s="117">
        <f>'[1]CE DISP GAS'!F124</f>
        <v>0</v>
      </c>
      <c r="R60" s="117">
        <f>'[1]CE DIST GAS'!K132</f>
        <v>0</v>
      </c>
      <c r="S60" s="117">
        <f>'[1]CE MIS GAS'!J118</f>
        <v>0</v>
      </c>
      <c r="T60" s="117">
        <f>'[1]CE VEN I GAS'!C129</f>
        <v>0</v>
      </c>
      <c r="U60" s="117">
        <f>'[1]CE VEN F GAS'!G146</f>
        <v>0</v>
      </c>
      <c r="V60" s="117">
        <f>'[1]CE GAS DIV'!C120</f>
        <v>0</v>
      </c>
      <c r="W60" s="117">
        <f>'[1]CE GAS EST'!C115</f>
        <v>0</v>
      </c>
      <c r="X60" s="118"/>
      <c r="Y60" s="119">
        <f t="shared" si="5"/>
        <v>196459.6650129614</v>
      </c>
      <c r="Z60" s="136"/>
      <c r="AA60" s="136"/>
      <c r="AB60" s="119">
        <f>Y60-SUM(Z60:Z60)</f>
        <v>196459.6650129614</v>
      </c>
    </row>
    <row r="61" spans="1:167" ht="21" hidden="1" customHeight="1" x14ac:dyDescent="0.3">
      <c r="A61" s="103"/>
      <c r="B61" s="104" t="s">
        <v>25</v>
      </c>
      <c r="C61" s="37">
        <f>'[1]CE PROD EE'!J209</f>
        <v>0</v>
      </c>
      <c r="D61" s="38">
        <f>'[1]CE TRAS EE'!H116</f>
        <v>0</v>
      </c>
      <c r="E61" s="39" t="str">
        <f>'[1]CE DISP EE '!J137</f>
        <v>0,0</v>
      </c>
      <c r="F61" s="117">
        <f>'[1]CE DIST EE'!L180</f>
        <v>143978.29127745848</v>
      </c>
      <c r="G61" s="117">
        <f>'[1]CE MIS EE'!I138</f>
        <v>2232.0391429451056</v>
      </c>
      <c r="H61" s="117">
        <f>'[1]CE VEN I EE'!C169</f>
        <v>0</v>
      </c>
      <c r="I61" s="117">
        <v>198120.62621886531</v>
      </c>
      <c r="J61" s="117">
        <f>'[1]CE VEND TUT EE'!F133</f>
        <v>0</v>
      </c>
      <c r="K61" s="117">
        <f>'[1]CE EE EST'!C130</f>
        <v>0</v>
      </c>
      <c r="L61" s="117">
        <f>'[1]CE SISTAN'!C112</f>
        <v>0</v>
      </c>
      <c r="M61" s="117">
        <f>'[1]CE COL GAS'!C117</f>
        <v>0</v>
      </c>
      <c r="N61" s="117">
        <f>'[1]CE RIG GNL'!G142</f>
        <v>0</v>
      </c>
      <c r="O61" s="117">
        <f>'[1]CE STO GAS'!C137</f>
        <v>0</v>
      </c>
      <c r="P61" s="117">
        <f>'[1]CE TRAS GAS'!I138</f>
        <v>0</v>
      </c>
      <c r="Q61" s="117">
        <f>'[1]CE DISP GAS'!F125</f>
        <v>0</v>
      </c>
      <c r="R61" s="117">
        <f>'[1]CE DIST GAS'!K133</f>
        <v>0</v>
      </c>
      <c r="S61" s="117">
        <f>'[1]CE MIS GAS'!J119</f>
        <v>0</v>
      </c>
      <c r="T61" s="117">
        <f>'[1]CE VEN I GAS'!C130</f>
        <v>0</v>
      </c>
      <c r="U61" s="117">
        <f>'[1]CE VEN F GAS'!G147</f>
        <v>0</v>
      </c>
      <c r="V61" s="117">
        <f>'[1]CE GAS DIV'!C121</f>
        <v>0</v>
      </c>
      <c r="W61" s="117">
        <f>'[1]CE GAS EST'!C116</f>
        <v>0</v>
      </c>
      <c r="X61" s="118"/>
      <c r="Y61" s="119">
        <f t="shared" si="5"/>
        <v>344330.9566392689</v>
      </c>
      <c r="Z61" s="136"/>
      <c r="AA61" s="136"/>
      <c r="AB61" s="119">
        <f>Y61-SUM(Z61:Z61)</f>
        <v>344330.9566392689</v>
      </c>
    </row>
    <row r="62" spans="1:167" ht="21" hidden="1" customHeight="1" x14ac:dyDescent="0.3">
      <c r="A62" s="103"/>
      <c r="B62" s="104" t="s">
        <v>26</v>
      </c>
      <c r="C62" s="37">
        <f>'[1]CE PROD EE'!J210</f>
        <v>0</v>
      </c>
      <c r="D62" s="38">
        <f>'[1]CE TRAS EE'!H117</f>
        <v>0</v>
      </c>
      <c r="E62" s="39" t="str">
        <f>'[1]CE DISP EE '!J138</f>
        <v>0,0</v>
      </c>
      <c r="F62" s="117">
        <f>'[1]CE DIST EE'!L181</f>
        <v>53849.05447368422</v>
      </c>
      <c r="G62" s="117">
        <f>'[1]CE MIS EE'!I139</f>
        <v>7427.4557894736845</v>
      </c>
      <c r="H62" s="117">
        <f>'[1]CE VEN I EE'!C170</f>
        <v>0</v>
      </c>
      <c r="I62" s="117">
        <v>74274.557894736849</v>
      </c>
      <c r="J62" s="117">
        <f>'[1]CE VEND TUT EE'!F134</f>
        <v>0</v>
      </c>
      <c r="K62" s="117">
        <f>'[1]CE EE EST'!C131</f>
        <v>0</v>
      </c>
      <c r="L62" s="117">
        <f>'[1]CE SISTAN'!C113</f>
        <v>0</v>
      </c>
      <c r="M62" s="117">
        <f>'[1]CE COL GAS'!C118</f>
        <v>0</v>
      </c>
      <c r="N62" s="117">
        <f>'[1]CE RIG GNL'!G143</f>
        <v>0</v>
      </c>
      <c r="O62" s="117">
        <f>'[1]CE STO GAS'!C138</f>
        <v>0</v>
      </c>
      <c r="P62" s="117">
        <f>'[1]CE TRAS GAS'!I139</f>
        <v>0</v>
      </c>
      <c r="Q62" s="117">
        <f>'[1]CE DISP GAS'!F126</f>
        <v>0</v>
      </c>
      <c r="R62" s="117">
        <f>'[1]CE DIST GAS'!K134</f>
        <v>0</v>
      </c>
      <c r="S62" s="117">
        <f>'[1]CE MIS GAS'!J120</f>
        <v>0</v>
      </c>
      <c r="T62" s="117">
        <f>'[1]CE VEN I GAS'!C131</f>
        <v>0</v>
      </c>
      <c r="U62" s="117">
        <f>'[1]CE VEN F GAS'!G148</f>
        <v>0</v>
      </c>
      <c r="V62" s="117">
        <f>'[1]CE GAS DIV'!C122</f>
        <v>0</v>
      </c>
      <c r="W62" s="117">
        <f>'[1]CE GAS EST'!C117</f>
        <v>0</v>
      </c>
      <c r="X62" s="118"/>
      <c r="Y62" s="119">
        <f t="shared" si="5"/>
        <v>135551.06815789477</v>
      </c>
      <c r="Z62" s="136"/>
      <c r="AA62" s="136"/>
      <c r="AB62" s="119">
        <f>Y62-SUM(Z62:Z62)</f>
        <v>135551.06815789477</v>
      </c>
    </row>
    <row r="63" spans="1:167" s="45" customFormat="1" ht="21" hidden="1" customHeight="1" thickBot="1" x14ac:dyDescent="0.3">
      <c r="A63" s="105"/>
      <c r="B63" s="51" t="s">
        <v>103</v>
      </c>
      <c r="C63" s="52">
        <f>'[1]CE PROD EE'!J211</f>
        <v>0</v>
      </c>
      <c r="D63" s="53">
        <f>'[1]CE TRAS EE'!H118</f>
        <v>0</v>
      </c>
      <c r="E63" s="54">
        <f>'[1]CE DISP EE '!J139</f>
        <v>0</v>
      </c>
      <c r="F63" s="126">
        <f>'[1]CE DIST EE'!L182</f>
        <v>555273.15921743994</v>
      </c>
      <c r="G63" s="126">
        <f>'[1]CE MIS EE'!I140</f>
        <v>30579.841564510323</v>
      </c>
      <c r="H63" s="126">
        <f>'[1]CE VEN I EE'!C171</f>
        <v>0</v>
      </c>
      <c r="I63" s="126">
        <f>SUM(I52:I62)</f>
        <v>835398.832491662</v>
      </c>
      <c r="J63" s="126">
        <f>'[1]CE VEND TUT EE'!F135</f>
        <v>0</v>
      </c>
      <c r="K63" s="126">
        <f>'[1]CE EE EST'!C132</f>
        <v>0</v>
      </c>
      <c r="L63" s="126">
        <f>'[1]CE SISTAN'!C114</f>
        <v>0</v>
      </c>
      <c r="M63" s="126">
        <f>'[1]CE COL GAS'!C119</f>
        <v>0</v>
      </c>
      <c r="N63" s="126">
        <f>'[1]CE RIG GNL'!G144</f>
        <v>0</v>
      </c>
      <c r="O63" s="126">
        <f>'[1]CE STO GAS'!C139</f>
        <v>0</v>
      </c>
      <c r="P63" s="126">
        <f>'[1]CE TRAS GAS'!I140</f>
        <v>0</v>
      </c>
      <c r="Q63" s="126">
        <f>'[1]CE DISP GAS'!F127</f>
        <v>0</v>
      </c>
      <c r="R63" s="126">
        <f>'[1]CE DIST GAS'!K135</f>
        <v>0</v>
      </c>
      <c r="S63" s="126">
        <f>'[1]CE MIS GAS'!J121</f>
        <v>0</v>
      </c>
      <c r="T63" s="126">
        <f>'[1]CE VEN I GAS'!C132</f>
        <v>0</v>
      </c>
      <c r="U63" s="126">
        <f>'[1]CE VEN F GAS'!G149</f>
        <v>0</v>
      </c>
      <c r="V63" s="126">
        <f>'[1]CE GAS DIV'!C123</f>
        <v>0</v>
      </c>
      <c r="W63" s="126">
        <f>'[1]CE GAS EST'!C118</f>
        <v>0</v>
      </c>
      <c r="X63" s="138"/>
      <c r="Y63" s="127">
        <f t="shared" si="5"/>
        <v>1421251.8332736124</v>
      </c>
      <c r="Z63" s="147"/>
      <c r="AA63" s="147"/>
      <c r="AB63" s="147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</row>
    <row r="64" spans="1:167" ht="21" hidden="1" customHeight="1" thickBot="1" x14ac:dyDescent="0.3">
      <c r="A64" s="44"/>
      <c r="B64" s="3"/>
      <c r="C64" s="106"/>
      <c r="D64" s="97"/>
      <c r="E64" s="10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3"/>
      <c r="Y64" s="153"/>
      <c r="Z64" s="153"/>
      <c r="AA64" s="153"/>
      <c r="AB64" s="145"/>
    </row>
    <row r="65" spans="1:167" s="45" customFormat="1" ht="21" customHeight="1" thickBot="1" x14ac:dyDescent="0.3">
      <c r="A65" s="107"/>
      <c r="B65" s="108" t="s">
        <v>104</v>
      </c>
      <c r="C65" s="94">
        <f>'[1]CE PROD EE'!J212</f>
        <v>0</v>
      </c>
      <c r="D65" s="95">
        <f>'[1]CE TRAS EE'!H119</f>
        <v>0</v>
      </c>
      <c r="E65" s="96">
        <f>'[1]CE DISP EE '!J140</f>
        <v>0</v>
      </c>
      <c r="F65" s="150">
        <f>'[1]CE DIST EE'!L183</f>
        <v>583745.60785378912</v>
      </c>
      <c r="G65" s="150">
        <f>'[1]CE MIS EE'!I141</f>
        <v>13602.093727812842</v>
      </c>
      <c r="H65" s="150">
        <f>'[1]CE VEN I EE'!C172</f>
        <v>0</v>
      </c>
      <c r="I65" s="150">
        <v>57079.130033044101</v>
      </c>
      <c r="J65" s="150">
        <v>40307.997524075203</v>
      </c>
      <c r="K65" s="150">
        <v>839533.22977658</v>
      </c>
      <c r="L65" s="150">
        <v>60366.5178161449</v>
      </c>
      <c r="M65" s="150">
        <v>1457.3770543755199</v>
      </c>
      <c r="N65" s="150">
        <v>-348.94433182203898</v>
      </c>
      <c r="O65" s="150">
        <v>0</v>
      </c>
      <c r="P65" s="150">
        <f>'[1]CE TRAS GAS'!I141</f>
        <v>0</v>
      </c>
      <c r="Q65" s="150">
        <f>'[1]CE DISP GAS'!F128</f>
        <v>0</v>
      </c>
      <c r="R65" s="150">
        <f>'[1]CE DIST GAS'!K136</f>
        <v>0</v>
      </c>
      <c r="S65" s="150">
        <f>'[1]CE MIS GAS'!J122</f>
        <v>0</v>
      </c>
      <c r="T65" s="150">
        <f>'[1]CE VEN I GAS'!C133</f>
        <v>0</v>
      </c>
      <c r="U65" s="150">
        <f>'[1]CE VEN F GAS'!G150</f>
        <v>0</v>
      </c>
      <c r="V65" s="150">
        <f>'[1]CE GAS DIV'!C124</f>
        <v>0</v>
      </c>
      <c r="W65" s="150">
        <f>'[1]CE GAS EST'!C119</f>
        <v>0</v>
      </c>
      <c r="X65" s="151"/>
      <c r="Y65" s="144">
        <f>SUM(C65:X65)</f>
        <v>1595743.0094539998</v>
      </c>
      <c r="Z65" s="152"/>
      <c r="AA65" s="152"/>
      <c r="AB65" s="144">
        <f>+Y65</f>
        <v>1595743.0094539998</v>
      </c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</row>
    <row r="66" spans="1:167" s="1" customFormat="1" ht="21" customHeight="1" thickBot="1" x14ac:dyDescent="0.3">
      <c r="A66" s="109"/>
      <c r="B66" s="110"/>
      <c r="C66" s="91"/>
      <c r="D66" s="91"/>
      <c r="E66" s="91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39"/>
      <c r="Y66" s="148"/>
      <c r="Z66" s="140"/>
      <c r="AA66" s="140"/>
      <c r="AB66" s="144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</row>
    <row r="67" spans="1:167" s="45" customFormat="1" ht="21" customHeight="1" x14ac:dyDescent="0.25">
      <c r="A67" s="87"/>
      <c r="B67" s="102" t="s">
        <v>94</v>
      </c>
      <c r="C67" s="111">
        <f>'[1]CE PROD EE'!J214</f>
        <v>0</v>
      </c>
      <c r="D67" s="112">
        <f>'[1]CE TRAS EE'!H121</f>
        <v>0</v>
      </c>
      <c r="E67" s="113">
        <f>'[1]CE DISP EE '!J142</f>
        <v>0</v>
      </c>
      <c r="F67" s="157">
        <f>+F65+F33</f>
        <v>6534367.3683535438</v>
      </c>
      <c r="G67" s="157">
        <f>+G65+G33</f>
        <v>293919.37372781284</v>
      </c>
      <c r="H67" s="157">
        <f>'[1]CE VEN I EE'!C174</f>
        <v>0</v>
      </c>
      <c r="I67" s="157">
        <f>+I65+I33</f>
        <v>680593.57299228769</v>
      </c>
      <c r="J67" s="157">
        <f>+J65+J33</f>
        <v>4067417.2560971333</v>
      </c>
      <c r="K67" s="157">
        <f>+K65+K33</f>
        <v>9462321.415537972</v>
      </c>
      <c r="L67" s="157">
        <f>+L65+L33</f>
        <v>1859336.8270986951</v>
      </c>
      <c r="M67" s="157">
        <f>+M65+M33</f>
        <v>28871.907054375522</v>
      </c>
      <c r="N67" s="157">
        <f>+N65+N33</f>
        <v>71522.835668177955</v>
      </c>
      <c r="O67" s="157">
        <f>'[1]CE STO GAS'!C142</f>
        <v>0</v>
      </c>
      <c r="P67" s="157">
        <f>'[1]CE TRAS GAS'!I143</f>
        <v>0</v>
      </c>
      <c r="Q67" s="157">
        <f>'[1]CE DISP GAS'!F130</f>
        <v>0</v>
      </c>
      <c r="R67" s="157">
        <f>'[1]CE DIST GAS'!K138</f>
        <v>0</v>
      </c>
      <c r="S67" s="157">
        <f>'[1]CE MIS GAS'!J124</f>
        <v>0</v>
      </c>
      <c r="T67" s="157">
        <f>'[1]CE VEN I GAS'!C135</f>
        <v>0</v>
      </c>
      <c r="U67" s="157">
        <f>'[1]CE VEN F GAS'!G152</f>
        <v>0</v>
      </c>
      <c r="V67" s="157">
        <f>'[1]CE GAS DIV'!C126</f>
        <v>0</v>
      </c>
      <c r="W67" s="157">
        <f>'[1]CE GAS EST'!C121</f>
        <v>0</v>
      </c>
      <c r="X67" s="158"/>
      <c r="Y67" s="159">
        <f>SUM(C67:X67)</f>
        <v>22998350.556529995</v>
      </c>
      <c r="Z67" s="133"/>
      <c r="AA67" s="133"/>
      <c r="AB67" s="159">
        <f>+AB65+AB33</f>
        <v>22950726.826529998</v>
      </c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</row>
    <row r="68" spans="1:167" s="45" customFormat="1" ht="63" customHeight="1" thickBot="1" x14ac:dyDescent="0.3">
      <c r="A68" s="72"/>
      <c r="B68" s="75" t="s">
        <v>95</v>
      </c>
      <c r="C68" s="52">
        <f>'[1]CE PROD EE'!J215</f>
        <v>0</v>
      </c>
      <c r="D68" s="53">
        <f>'[1]CE TRAS EE'!H122</f>
        <v>0</v>
      </c>
      <c r="E68" s="54">
        <f>'[1]CE DISP EE '!J143</f>
        <v>0</v>
      </c>
      <c r="F68" s="126">
        <f>+F35-F65</f>
        <v>6629474.3316464555</v>
      </c>
      <c r="G68" s="126">
        <f t="shared" ref="G68:N68" si="6">+G35-G65</f>
        <v>213961.85627218723</v>
      </c>
      <c r="H68" s="126">
        <f t="shared" si="6"/>
        <v>0</v>
      </c>
      <c r="I68" s="126">
        <f t="shared" si="6"/>
        <v>113576.85700771229</v>
      </c>
      <c r="J68" s="126">
        <f t="shared" si="6"/>
        <v>-4055339.1360971332</v>
      </c>
      <c r="K68" s="126">
        <f t="shared" si="6"/>
        <v>990025.05446200992</v>
      </c>
      <c r="L68" s="126">
        <f t="shared" si="6"/>
        <v>-1796006.707098695</v>
      </c>
      <c r="M68" s="126">
        <f t="shared" si="6"/>
        <v>-28871.907054375522</v>
      </c>
      <c r="N68" s="126">
        <f t="shared" si="6"/>
        <v>-71522.835668177955</v>
      </c>
      <c r="O68" s="126">
        <f>'[1]CE STO GAS'!C143</f>
        <v>0</v>
      </c>
      <c r="P68" s="126">
        <f>'[1]CE TRAS GAS'!I144</f>
        <v>0</v>
      </c>
      <c r="Q68" s="126">
        <f>'[1]CE DISP GAS'!F131</f>
        <v>0</v>
      </c>
      <c r="R68" s="126">
        <f>'[1]CE DIST GAS'!K139</f>
        <v>0</v>
      </c>
      <c r="S68" s="126">
        <f>'[1]CE MIS GAS'!J125</f>
        <v>0</v>
      </c>
      <c r="T68" s="126">
        <f>'[1]CE VEN I GAS'!C136</f>
        <v>0</v>
      </c>
      <c r="U68" s="126">
        <f>'[1]CE VEN F GAS'!G153</f>
        <v>0</v>
      </c>
      <c r="V68" s="126">
        <f>'[1]CE GAS DIV'!C127</f>
        <v>0</v>
      </c>
      <c r="W68" s="126">
        <f>'[1]CE GAS EST'!C122</f>
        <v>0</v>
      </c>
      <c r="X68" s="160"/>
      <c r="Y68" s="127">
        <f>SUM(C68:X68)</f>
        <v>1995297.5134699829</v>
      </c>
      <c r="Z68" s="147"/>
      <c r="AA68" s="147"/>
      <c r="AB68" s="127">
        <f>+AB35-AB65</f>
        <v>2042921.2434699838</v>
      </c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</row>
    <row r="69" spans="1:167" ht="11.15" customHeight="1" x14ac:dyDescent="0.25">
      <c r="A69" s="44"/>
      <c r="G69" s="114"/>
      <c r="Y69" s="114"/>
    </row>
    <row r="70" spans="1:167" ht="11.15" customHeight="1" x14ac:dyDescent="0.25">
      <c r="A70" s="44"/>
      <c r="F70" s="115"/>
      <c r="Y70" s="116"/>
    </row>
    <row r="71" spans="1:167" ht="11.15" customHeight="1" x14ac:dyDescent="0.25">
      <c r="A71" s="44"/>
      <c r="Y71" s="116"/>
    </row>
    <row r="72" spans="1:167" ht="11.15" customHeight="1" x14ac:dyDescent="0.25">
      <c r="A72" s="44"/>
      <c r="Y72" s="116"/>
    </row>
    <row r="73" spans="1:167" ht="11.15" customHeight="1" x14ac:dyDescent="0.25">
      <c r="A73" s="44"/>
      <c r="Y73" s="4"/>
    </row>
    <row r="74" spans="1:167" ht="11.15" customHeight="1" x14ac:dyDescent="0.25">
      <c r="A74" s="44"/>
    </row>
    <row r="75" spans="1:167" ht="11.15" customHeight="1" x14ac:dyDescent="0.25">
      <c r="A75" s="44"/>
    </row>
    <row r="76" spans="1:167" ht="11.15" customHeight="1" x14ac:dyDescent="0.25">
      <c r="A76" s="44"/>
    </row>
    <row r="77" spans="1:167" ht="11.15" customHeight="1" x14ac:dyDescent="0.25">
      <c r="A77" s="44"/>
    </row>
    <row r="78" spans="1:167" ht="11.15" customHeight="1" x14ac:dyDescent="0.25">
      <c r="A78" s="44"/>
    </row>
    <row r="79" spans="1:167" ht="11.15" customHeight="1" x14ac:dyDescent="0.25">
      <c r="A79" s="44"/>
    </row>
    <row r="80" spans="1:167" ht="11.15" customHeight="1" x14ac:dyDescent="0.25">
      <c r="A80" s="44"/>
    </row>
    <row r="81" spans="1:1" ht="11.15" customHeight="1" x14ac:dyDescent="0.25">
      <c r="A81" s="44"/>
    </row>
    <row r="82" spans="1:1" ht="11.15" customHeight="1" x14ac:dyDescent="0.25">
      <c r="A82" s="44"/>
    </row>
    <row r="83" spans="1:1" ht="11.15" customHeight="1" x14ac:dyDescent="0.25">
      <c r="A83" s="44"/>
    </row>
    <row r="84" spans="1:1" ht="11.15" customHeight="1" x14ac:dyDescent="0.25">
      <c r="A84" s="44"/>
    </row>
    <row r="85" spans="1:1" ht="11.15" customHeight="1" x14ac:dyDescent="0.25">
      <c r="A85" s="44"/>
    </row>
    <row r="86" spans="1:1" ht="11.15" customHeight="1" x14ac:dyDescent="0.25">
      <c r="A86" s="44"/>
    </row>
    <row r="87" spans="1:1" ht="11.15" customHeight="1" x14ac:dyDescent="0.25">
      <c r="A87" s="44"/>
    </row>
    <row r="88" spans="1:1" ht="11.15" customHeight="1" x14ac:dyDescent="0.25">
      <c r="A88" s="44"/>
    </row>
    <row r="89" spans="1:1" ht="11.15" customHeight="1" x14ac:dyDescent="0.25">
      <c r="A89" s="44"/>
    </row>
    <row r="90" spans="1:1" ht="11.15" customHeight="1" x14ac:dyDescent="0.25">
      <c r="A90" s="44"/>
    </row>
    <row r="91" spans="1:1" ht="11.15" customHeight="1" x14ac:dyDescent="0.25">
      <c r="A91" s="44"/>
    </row>
    <row r="92" spans="1:1" ht="11.15" customHeight="1" x14ac:dyDescent="0.25">
      <c r="A92" s="44"/>
    </row>
    <row r="93" spans="1:1" ht="11.15" customHeight="1" x14ac:dyDescent="0.25">
      <c r="A93" s="44"/>
    </row>
    <row r="94" spans="1:1" ht="11.15" customHeight="1" x14ac:dyDescent="0.25">
      <c r="A94" s="44"/>
    </row>
    <row r="95" spans="1:1" ht="11.15" customHeight="1" x14ac:dyDescent="0.25">
      <c r="A95" s="44"/>
    </row>
    <row r="96" spans="1:1" ht="11.15" customHeight="1" x14ac:dyDescent="0.25">
      <c r="A96" s="44"/>
    </row>
    <row r="97" spans="1:1" ht="11.15" customHeight="1" x14ac:dyDescent="0.25">
      <c r="A97" s="44"/>
    </row>
    <row r="98" spans="1:1" ht="11.15" customHeight="1" x14ac:dyDescent="0.25">
      <c r="A98" s="44"/>
    </row>
    <row r="99" spans="1:1" ht="11.15" customHeight="1" x14ac:dyDescent="0.25">
      <c r="A99" s="44"/>
    </row>
    <row r="100" spans="1:1" ht="11.15" customHeight="1" x14ac:dyDescent="0.25">
      <c r="A100" s="44"/>
    </row>
    <row r="101" spans="1:1" ht="11.15" customHeight="1" x14ac:dyDescent="0.25">
      <c r="A101" s="44"/>
    </row>
    <row r="102" spans="1:1" ht="11.15" customHeight="1" x14ac:dyDescent="0.25">
      <c r="A102" s="44"/>
    </row>
    <row r="103" spans="1:1" ht="11.15" customHeight="1" x14ac:dyDescent="0.25">
      <c r="A103" s="44"/>
    </row>
    <row r="104" spans="1:1" ht="11.15" customHeight="1" x14ac:dyDescent="0.25">
      <c r="A104" s="44"/>
    </row>
    <row r="105" spans="1:1" ht="11.15" customHeight="1" x14ac:dyDescent="0.25">
      <c r="A105" s="44"/>
    </row>
    <row r="106" spans="1:1" ht="11.15" customHeight="1" x14ac:dyDescent="0.25">
      <c r="A106" s="44"/>
    </row>
    <row r="107" spans="1:1" ht="11.15" customHeight="1" x14ac:dyDescent="0.25">
      <c r="A107" s="44"/>
    </row>
    <row r="108" spans="1:1" ht="11.15" customHeight="1" x14ac:dyDescent="0.25">
      <c r="A108" s="44"/>
    </row>
    <row r="109" spans="1:1" ht="11.15" customHeight="1" x14ac:dyDescent="0.25">
      <c r="A109" s="44"/>
    </row>
    <row r="110" spans="1:1" ht="11.15" customHeight="1" x14ac:dyDescent="0.25">
      <c r="A110" s="44"/>
    </row>
    <row r="111" spans="1:1" ht="11.15" customHeight="1" x14ac:dyDescent="0.25">
      <c r="A111" s="44"/>
    </row>
  </sheetData>
  <mergeCells count="1">
    <mergeCell ref="B4:B5"/>
  </mergeCells>
  <printOptions horizontalCentered="1" verticalCentered="1"/>
  <pageMargins left="0.19685039370078741" right="0.19685039370078741" top="0.59055118110236227" bottom="0.59055118110236227" header="0.19685039370078741" footer="0.39370078740157483"/>
  <pageSetup paperSize="9" scale="33" pageOrder="overThenDown" orientation="landscape" r:id="rId1"/>
  <headerFooter alignWithMargins="0"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CE 2</vt:lpstr>
      <vt:lpstr>'CE 2'!Area_stampa</vt:lpstr>
      <vt:lpstr>'CE 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Rossi</dc:creator>
  <cp:lastModifiedBy>Stefano Rossi</cp:lastModifiedBy>
  <dcterms:created xsi:type="dcterms:W3CDTF">2021-11-17T20:20:05Z</dcterms:created>
  <dcterms:modified xsi:type="dcterms:W3CDTF">2021-11-17T21:04:24Z</dcterms:modified>
</cp:coreProperties>
</file>